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ONT\1 Tramitación\Seguimiento y transparencia\Indicadores de transparencia\2024\"/>
    </mc:Choice>
  </mc:AlternateContent>
  <bookViews>
    <workbookView xWindow="432" yWindow="-168" windowWidth="22200" windowHeight="9780" activeTab="3"/>
  </bookViews>
  <sheets>
    <sheet name="Contratos" sheetId="1" r:id="rId1"/>
    <sheet name="adjudicatarios" sheetId="2" r:id="rId2"/>
    <sheet name="procedimiento" sheetId="5" r:id="rId3"/>
    <sheet name="Modificaciones" sheetId="6" r:id="rId4"/>
    <sheet name="Datos NO publicar" sheetId="4" state="hidden" r:id="rId5"/>
  </sheets>
  <externalReferences>
    <externalReference r:id="rId6"/>
    <externalReference r:id="rId7"/>
    <externalReference r:id="rId8"/>
  </externalReferences>
  <definedNames>
    <definedName name="Interesado2012">'[1]Lista desplegable 2012'!$E$1:$E$51</definedName>
    <definedName name="Procedimiento2012">'[1]Lista desplegable 2012'!$B$1:$B$8</definedName>
    <definedName name="SiNo">'[1]Lista desplegable 2012'!$G$1:$G$5</definedName>
    <definedName name="Tipo2012">'[1]Lista desplegable 2012'!$A$1:$A$14</definedName>
    <definedName name="Tramitacion2012">'[1]Lista desplegable 2012'!$C$1:$C$6</definedName>
    <definedName name="Transparencia">'[2]Lista desplegable 2012'!$B$1:$B$8</definedName>
    <definedName name="transparencia1">'[2]Lista desplegable 2012'!$A$1:$A$14</definedName>
  </definedNames>
  <calcPr calcId="152511"/>
</workbook>
</file>

<file path=xl/calcChain.xml><?xml version="1.0" encoding="utf-8"?>
<calcChain xmlns="http://schemas.openxmlformats.org/spreadsheetml/2006/main">
  <c r="F83" i="2" l="1"/>
  <c r="F57" i="2"/>
  <c r="F79" i="2"/>
  <c r="F88" i="2"/>
  <c r="F87" i="2"/>
  <c r="F58" i="2"/>
  <c r="F69" i="2"/>
  <c r="F68" i="2"/>
  <c r="F86" i="2"/>
  <c r="F44" i="2"/>
  <c r="F42" i="2"/>
  <c r="F41" i="2"/>
  <c r="F15" i="2"/>
  <c r="F81" i="2"/>
  <c r="F73" i="2"/>
  <c r="F64" i="2"/>
  <c r="F71" i="2"/>
  <c r="F48" i="2"/>
  <c r="F17" i="2"/>
  <c r="F5" i="2"/>
  <c r="F7" i="2"/>
  <c r="F59" i="2"/>
  <c r="F90" i="2"/>
  <c r="F20" i="2"/>
  <c r="F51" i="2"/>
  <c r="F49" i="2"/>
  <c r="F53" i="2"/>
  <c r="F21" i="2"/>
  <c r="F35" i="2"/>
  <c r="F34" i="2"/>
  <c r="F40" i="2"/>
  <c r="F82" i="2"/>
  <c r="F9" i="2"/>
  <c r="F85" i="2"/>
  <c r="F80" i="2"/>
  <c r="F67" i="2"/>
  <c r="F43" i="2"/>
  <c r="F11" i="2"/>
  <c r="F10" i="2"/>
  <c r="F45" i="2"/>
  <c r="F63" i="2"/>
  <c r="F26" i="2"/>
  <c r="F25" i="2"/>
  <c r="F24" i="2"/>
  <c r="F14" i="2"/>
  <c r="F12" i="2"/>
  <c r="F76" i="2"/>
  <c r="F55" i="2"/>
  <c r="F3" i="2"/>
  <c r="F19" i="2"/>
  <c r="F18" i="2"/>
  <c r="F89" i="2"/>
  <c r="F33" i="2"/>
  <c r="F22" i="2"/>
  <c r="F4" i="2"/>
  <c r="F46" i="2"/>
  <c r="F52" i="2"/>
  <c r="F32" i="2"/>
  <c r="F31" i="2"/>
  <c r="F30" i="2"/>
  <c r="F54" i="2"/>
  <c r="F29" i="2"/>
  <c r="F23" i="2"/>
  <c r="F27" i="2"/>
  <c r="F61" i="2"/>
  <c r="F39" i="2"/>
  <c r="F50" i="2"/>
  <c r="F84" i="2"/>
  <c r="F72" i="2"/>
  <c r="F78" i="2"/>
  <c r="F56" i="2"/>
  <c r="F2" i="2"/>
  <c r="F38" i="2"/>
  <c r="F8" i="2"/>
  <c r="F66" i="2"/>
  <c r="F62" i="2"/>
  <c r="F70" i="2"/>
  <c r="F37" i="2"/>
  <c r="F36" i="2"/>
  <c r="F77" i="2"/>
  <c r="F74" i="2"/>
  <c r="F6" i="2"/>
  <c r="F16" i="2"/>
  <c r="F13" i="2"/>
  <c r="F60" i="2"/>
  <c r="F75" i="2"/>
  <c r="F28" i="2"/>
  <c r="F47" i="2"/>
  <c r="F65" i="2"/>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3" i="1"/>
  <c r="K8" i="4" l="1"/>
  <c r="J8" i="4"/>
  <c r="E6" i="5" s="1"/>
  <c r="I8" i="4"/>
  <c r="F6" i="5" s="1"/>
  <c r="H8" i="4"/>
  <c r="C6" i="5" s="1"/>
  <c r="H6" i="4" l="1"/>
  <c r="C4" i="5" s="1"/>
  <c r="H7" i="4"/>
  <c r="C5" i="5" s="1"/>
  <c r="H9" i="4"/>
  <c r="H10" i="4"/>
  <c r="H5" i="4"/>
  <c r="C3" i="5" s="1"/>
  <c r="F2" i="4"/>
  <c r="E2" i="4"/>
  <c r="K6" i="4"/>
  <c r="K7" i="4"/>
  <c r="K9" i="4"/>
  <c r="K10" i="4"/>
  <c r="J6" i="4"/>
  <c r="J7" i="4"/>
  <c r="J9" i="4"/>
  <c r="J10" i="4"/>
  <c r="I6" i="4"/>
  <c r="I7" i="4"/>
  <c r="I9" i="4"/>
  <c r="I10" i="4"/>
  <c r="K5" i="4"/>
  <c r="J5" i="4"/>
  <c r="I5" i="4"/>
  <c r="D2" i="4" l="1"/>
  <c r="R2" i="1"/>
  <c r="E4" i="5" l="1"/>
  <c r="E5" i="5"/>
  <c r="E7" i="5"/>
  <c r="E8" i="5"/>
  <c r="E3" i="5"/>
  <c r="F3" i="5"/>
  <c r="F4" i="5"/>
  <c r="F5" i="5"/>
  <c r="F7" i="5"/>
  <c r="F8" i="5"/>
  <c r="C7" i="5"/>
  <c r="C8" i="5"/>
  <c r="C9" i="5" l="1"/>
  <c r="I11" i="4"/>
  <c r="F9" i="5"/>
  <c r="K11" i="4"/>
  <c r="J11" i="4"/>
  <c r="H11" i="4"/>
  <c r="E9" i="5" l="1"/>
  <c r="D6" i="5" s="1"/>
  <c r="D4" i="5" l="1"/>
  <c r="D7" i="5"/>
  <c r="D3" i="5"/>
  <c r="D5" i="5"/>
  <c r="D8" i="5"/>
  <c r="D9" i="5" l="1"/>
</calcChain>
</file>

<file path=xl/sharedStrings.xml><?xml version="1.0" encoding="utf-8"?>
<sst xmlns="http://schemas.openxmlformats.org/spreadsheetml/2006/main" count="1671" uniqueCount="758">
  <si>
    <t>OBJETO</t>
  </si>
  <si>
    <t xml:space="preserve">Tipo </t>
  </si>
  <si>
    <t>Procedimiento</t>
  </si>
  <si>
    <t>Tramitación</t>
  </si>
  <si>
    <t>Dpto/Sección</t>
  </si>
  <si>
    <t>IMPORTE LICITACIÓN CON IVA</t>
  </si>
  <si>
    <t>RESOLUCION o 
ACUERDO APROBACIÓN</t>
  </si>
  <si>
    <t>RESOLUCION o 
ACUERDO ADJUDICACIÓN</t>
  </si>
  <si>
    <t>Perfil/Platf de Cont inicio exp</t>
  </si>
  <si>
    <t>DOUE</t>
  </si>
  <si>
    <t>Nº 
Licitadores</t>
  </si>
  <si>
    <t>Adjudicatario</t>
  </si>
  <si>
    <t>CIF / DNI</t>
  </si>
  <si>
    <t>Precio Canon</t>
  </si>
  <si>
    <t>Precio de adjudicación 
sin IVA</t>
  </si>
  <si>
    <t>IVA</t>
  </si>
  <si>
    <t>Total adjudicación
con IVA</t>
  </si>
  <si>
    <t>Fecha firma del  contrato</t>
  </si>
  <si>
    <t>Plazo de ejecución</t>
  </si>
  <si>
    <t>Posibilidad de Prórroga</t>
  </si>
  <si>
    <t>Observaciones</t>
  </si>
  <si>
    <t>Servicios</t>
  </si>
  <si>
    <t>Armonizado</t>
  </si>
  <si>
    <t>Ordinario</t>
  </si>
  <si>
    <t>2 años</t>
  </si>
  <si>
    <t>Sí</t>
  </si>
  <si>
    <t>1 año</t>
  </si>
  <si>
    <t>Abierto Simplificado</t>
  </si>
  <si>
    <t>si</t>
  </si>
  <si>
    <t>Nuevas Tecnologías</t>
  </si>
  <si>
    <t>3 años</t>
  </si>
  <si>
    <t>Suministros</t>
  </si>
  <si>
    <t>NO</t>
  </si>
  <si>
    <t>13/18</t>
  </si>
  <si>
    <t>34/18</t>
  </si>
  <si>
    <t>48.1/18</t>
  </si>
  <si>
    <t>48.2/18</t>
  </si>
  <si>
    <t>68/18</t>
  </si>
  <si>
    <t>69/18</t>
  </si>
  <si>
    <t xml:space="preserve">Obras </t>
  </si>
  <si>
    <t>Negociado S/P</t>
  </si>
  <si>
    <t>Medios de Comunicación</t>
  </si>
  <si>
    <t>SI</t>
  </si>
  <si>
    <t>Festejos</t>
  </si>
  <si>
    <t>B82352410</t>
  </si>
  <si>
    <t>Servicios Internos</t>
  </si>
  <si>
    <t>Obras y Servicios</t>
  </si>
  <si>
    <t>RRHH</t>
  </si>
  <si>
    <t>no</t>
  </si>
  <si>
    <t>Mantenimiento</t>
  </si>
  <si>
    <t>Cultura</t>
  </si>
  <si>
    <t>1/19</t>
  </si>
  <si>
    <t>2/19</t>
  </si>
  <si>
    <t>3/19</t>
  </si>
  <si>
    <t>4/19</t>
  </si>
  <si>
    <t>6/19</t>
  </si>
  <si>
    <t>7/19</t>
  </si>
  <si>
    <t>9.1/19</t>
  </si>
  <si>
    <t>9.2/19</t>
  </si>
  <si>
    <t>9.3/19</t>
  </si>
  <si>
    <t>13/19</t>
  </si>
  <si>
    <t>14/19</t>
  </si>
  <si>
    <t>15/19</t>
  </si>
  <si>
    <t>16 .1/19</t>
  </si>
  <si>
    <t>16.2/19</t>
  </si>
  <si>
    <t>16.3/19</t>
  </si>
  <si>
    <t>17BIS.1/19</t>
  </si>
  <si>
    <t>17BIS.2/19</t>
  </si>
  <si>
    <t>17BIS.3/19</t>
  </si>
  <si>
    <t>18/19</t>
  </si>
  <si>
    <t>20.1/19</t>
  </si>
  <si>
    <t>20.2/19</t>
  </si>
  <si>
    <t>25/19</t>
  </si>
  <si>
    <t>26/19</t>
  </si>
  <si>
    <t>27bis.1/19</t>
  </si>
  <si>
    <t>27bis.2/19</t>
  </si>
  <si>
    <t>28/19</t>
  </si>
  <si>
    <t>29/19</t>
  </si>
  <si>
    <t>30.1/19</t>
  </si>
  <si>
    <t>30.2/19</t>
  </si>
  <si>
    <t>30.3/19</t>
  </si>
  <si>
    <t>33/19</t>
  </si>
  <si>
    <t>35/19</t>
  </si>
  <si>
    <t>36/19</t>
  </si>
  <si>
    <t>37/19</t>
  </si>
  <si>
    <t>38.1/19</t>
  </si>
  <si>
    <t>38.2/19</t>
  </si>
  <si>
    <t>38.3/19</t>
  </si>
  <si>
    <t>38.4/19</t>
  </si>
  <si>
    <t>38.5/19</t>
  </si>
  <si>
    <t>40/19</t>
  </si>
  <si>
    <t>43/19</t>
  </si>
  <si>
    <t>45/19</t>
  </si>
  <si>
    <t>46/19</t>
  </si>
  <si>
    <t>53/19</t>
  </si>
  <si>
    <t>54./19</t>
  </si>
  <si>
    <t>54.2/19</t>
  </si>
  <si>
    <t>54.3/19</t>
  </si>
  <si>
    <t>55.1/19</t>
  </si>
  <si>
    <t>55.2/19</t>
  </si>
  <si>
    <t>55.3/19</t>
  </si>
  <si>
    <t>56/19</t>
  </si>
  <si>
    <t>57/19</t>
  </si>
  <si>
    <t>58/19</t>
  </si>
  <si>
    <t>64/19</t>
  </si>
  <si>
    <t>65/19</t>
  </si>
  <si>
    <t>66.2/19</t>
  </si>
  <si>
    <t>87.1/19</t>
  </si>
  <si>
    <t>87.2/19</t>
  </si>
  <si>
    <t>87.3/19</t>
  </si>
  <si>
    <t>87.4/19</t>
  </si>
  <si>
    <t>89/19</t>
  </si>
  <si>
    <t>91.1/19</t>
  </si>
  <si>
    <t>91.2/19</t>
  </si>
  <si>
    <t>91.3/19</t>
  </si>
  <si>
    <t>93/19</t>
  </si>
  <si>
    <t>62.2/18</t>
  </si>
  <si>
    <t>Expediente</t>
  </si>
  <si>
    <t>Canón</t>
  </si>
  <si>
    <t>Presupuesto
adjudicación</t>
  </si>
  <si>
    <t>Canon</t>
  </si>
  <si>
    <t>Base</t>
  </si>
  <si>
    <t xml:space="preserve">Total </t>
  </si>
  <si>
    <t>62/19</t>
  </si>
  <si>
    <t>61/19</t>
  </si>
  <si>
    <t>Procedimiento de adjudicación</t>
  </si>
  <si>
    <t>Nº Contratos</t>
  </si>
  <si>
    <t>Importe adjudicación</t>
  </si>
  <si>
    <t>% sobre importe adjudicación</t>
  </si>
  <si>
    <t>Total</t>
  </si>
  <si>
    <t>Acuerdo / Resolución</t>
  </si>
  <si>
    <t>Año</t>
  </si>
  <si>
    <t>importe de modificación</t>
  </si>
  <si>
    <t>Descripción</t>
  </si>
  <si>
    <t>B81590606</t>
  </si>
  <si>
    <t>Abierto ordinario</t>
  </si>
  <si>
    <t>Igualdad</t>
  </si>
  <si>
    <t>5 años</t>
  </si>
  <si>
    <t>A83637074</t>
  </si>
  <si>
    <t>38/21</t>
  </si>
  <si>
    <t xml:space="preserve">EXPTE </t>
  </si>
  <si>
    <t>Abierto Simp. Abreviado</t>
  </si>
  <si>
    <t>Solred, S.A.</t>
  </si>
  <si>
    <t>A79707345</t>
  </si>
  <si>
    <t>Educación e Infancia</t>
  </si>
  <si>
    <t>Patrimonio</t>
  </si>
  <si>
    <t>A81940371</t>
  </si>
  <si>
    <t>EXPEDIENTES</t>
  </si>
  <si>
    <t>Duración de la prórrga</t>
  </si>
  <si>
    <t>11/23 L4</t>
  </si>
  <si>
    <t>89/21</t>
  </si>
  <si>
    <t>iguala veterinaria de perros de la Policía</t>
  </si>
  <si>
    <t>Aseos fiestas</t>
  </si>
  <si>
    <t>cursos UP</t>
  </si>
  <si>
    <t>asistencia técnica apoyo inspección y control de calidad</t>
  </si>
  <si>
    <t>107/21</t>
  </si>
  <si>
    <t>Plataforma hardware y sofware de centros de proceso e datos</t>
  </si>
  <si>
    <t>10/03</t>
  </si>
  <si>
    <t>37/23</t>
  </si>
  <si>
    <t>apoyo a familias con dificultad en control de esfínteres</t>
  </si>
  <si>
    <t>01/20</t>
  </si>
  <si>
    <t>limpieza de edificios</t>
  </si>
  <si>
    <t>70/22</t>
  </si>
  <si>
    <t>servicio de conserjería y control de accesos en edificios municipales</t>
  </si>
  <si>
    <t>61/23</t>
  </si>
  <si>
    <t>servicio de atención al público de Centro Joven</t>
  </si>
  <si>
    <t>12/22 L1</t>
  </si>
  <si>
    <t>climatización, calefacción y ACS</t>
  </si>
  <si>
    <t>58/23</t>
  </si>
  <si>
    <t>Sanse concilia</t>
  </si>
  <si>
    <t>JGL 13/8/24</t>
  </si>
  <si>
    <t>Módulos sanitarios en zona recinto ferial</t>
  </si>
  <si>
    <t>Res 2024/3672
de 27 de junio. Contrato firmado el 18/7/24</t>
  </si>
  <si>
    <t>El aumento del contrato en 26,7 horas semanales más</t>
  </si>
  <si>
    <t>17/21</t>
  </si>
  <si>
    <t>Incremento de una superficie de 30.141,04 m2 y 1.357 árboles</t>
  </si>
  <si>
    <t>JGL 24/9/24</t>
  </si>
  <si>
    <t>actualización y soporte técnico del licenciamiento de la solución de copia de seguridad a Veeam Data Platform Foundation Enterprise</t>
  </si>
  <si>
    <t>Incorporación de instalaciones deportivas.</t>
  </si>
  <si>
    <t>Importe: 3.739,00 € más IVA de 785,19 €</t>
  </si>
  <si>
    <t>Importe: 5.206,25 € y un IVA repercutido de 520,63 €</t>
  </si>
  <si>
    <t>Importe: 9.230€ y un IVA repercutido de 1.938,30 €</t>
  </si>
  <si>
    <t>Importe: 49.739,00 € más IVA repercutido de 10.445,19 €</t>
  </si>
  <si>
    <t>Importe: 31.255,43 € más un IVA (21%) de 6.563,64 €</t>
  </si>
  <si>
    <t>Incorporación de un nuevo auxiliar de apoyo.</t>
  </si>
  <si>
    <t>JGL 19/11/24</t>
  </si>
  <si>
    <t>JGL 22/10/24</t>
  </si>
  <si>
    <t>JGL 5/11/24</t>
  </si>
  <si>
    <t xml:space="preserve">Importe: 83.689,89 € y un IVA de 17.574,88 € </t>
  </si>
  <si>
    <t xml:space="preserve">1) 50% del plan de salud a aplicar en los próximos meses del contrato, que se cifran en 8 meses, lo que asciende a 418,73 €. 
2) 50% de la cuantía para alimentación a aplicar en los próximos meses del contrato, que se cifran en 8 meses, lo que asciende a 499,09 €. </t>
  </si>
  <si>
    <t>1.- En los centros escolares: desde el día 1 de noviembre de 2024 y hasta la finalización del contrato.
2.- En el Centro Municipal Emilio Aragón Miliki: desde el 1 de noviembre de 2024, los 40 días hábiles de 2024 y 252 días hábiles de 2025.
3.- Centro Municipal Lopillo: desde el 1 de noviembre de 2024, los 40 días hábiles de 2024 y los 252 días hábiles de 2025.</t>
  </si>
  <si>
    <r>
      <t>Importe: 248.144,00</t>
    </r>
    <r>
      <rPr>
        <i/>
        <sz val="11"/>
        <color theme="1"/>
        <rFont val="Arial"/>
        <family val="2"/>
      </rPr>
      <t xml:space="preserve"> </t>
    </r>
    <r>
      <rPr>
        <b/>
        <sz val="11"/>
        <color theme="1"/>
        <rFont val="Arial"/>
        <family val="2"/>
      </rPr>
      <t>€</t>
    </r>
    <r>
      <rPr>
        <sz val="11"/>
        <color theme="1"/>
        <rFont val="Arial"/>
        <family val="2"/>
      </rPr>
      <t>, IVA incluido</t>
    </r>
  </si>
  <si>
    <t>Importe: 31.638,84 € y un IVA repercutido de 6.644,16 €</t>
  </si>
  <si>
    <t>Incremento de actividades inicialmente no prevista en los distintos centros municipales</t>
  </si>
  <si>
    <t>JGL 3/12/24</t>
  </si>
  <si>
    <t>incremento del techo de gasto de la cantidad destinada a Materiales y Servicios no incluidos en el canon y retribuibles mediante medición (según apartado 2.b) del PCAP), para atender al suministro de los repuestos necesarios y asegurar la seguridad y confort en las instalaciones</t>
  </si>
  <si>
    <t>Importe: 38.668,05 € y un IVA de € 8.120,29</t>
  </si>
  <si>
    <t>Inclusión de 3 monitores en C.E.E. Vicente Ferrer</t>
  </si>
  <si>
    <t xml:space="preserve">Importe: 21.067,20 € IVA incluido </t>
  </si>
  <si>
    <t>JGL 27/12/24</t>
  </si>
  <si>
    <t>JGL 12/11/24</t>
  </si>
  <si>
    <t>Importe: 22.750,58 € y un IVA repercutido de 4.777,59 € como techo máximo de gasto</t>
  </si>
  <si>
    <t xml:space="preserve">consecuencia de la programación de un mayor número de eventos, espectáculos y actividades que se realizan en el Auditorio, por lo que es necesario incrementar el número de horas de prestación del servicio contratado en el Lote 2 </t>
  </si>
  <si>
    <t>Gestión indirecta de los servicios deportivos</t>
  </si>
  <si>
    <t>Minoración de servicios a realizar, a causa del fallecimiento de los dos animales cubiertos y la incorporación de un tercer animal</t>
  </si>
  <si>
    <t>01/24</t>
  </si>
  <si>
    <t>Servicio de asistencia técnica para el diseño gráfico institucionl de publicaciones corporativas, señalética, papelería , vestuario, publicidad y materiale promocionales.</t>
  </si>
  <si>
    <t>02/24</t>
  </si>
  <si>
    <t>Suministro de una herramienta web, alojada en la nube, para la tramitación de las solicitudes por parte de la ciudadanía y, su posterior gestión de manera privada por los empleados públicos del Ayuntamiento de San Sebastián de los Reyes</t>
  </si>
  <si>
    <t>06/24</t>
  </si>
  <si>
    <t>Servicio de mantenimiento de suscripción al servicio en la nube de consulta de información para asesoramiento jurídico</t>
  </si>
  <si>
    <t xml:space="preserve"> 07/24</t>
  </si>
  <si>
    <t>Servicio de agencia de publicidad para la difusión de las campañas del Ayuntamiento de San Sebastián de los Reyes</t>
  </si>
  <si>
    <t>08/24</t>
  </si>
  <si>
    <t>Servicio de redacción y edición de video con destino a Servicio de Comunicación</t>
  </si>
  <si>
    <t>12/24</t>
  </si>
  <si>
    <t>Servicio de activacón e inserción laboral para colectivos con situación de vulnarebilidad y exclusión social</t>
  </si>
  <si>
    <t>14/24</t>
  </si>
  <si>
    <t>Servicio de mantenimiento de videoactas y asistencia telemática Axialtic</t>
  </si>
  <si>
    <t>17/24</t>
  </si>
  <si>
    <t>Servicio de mantenimiento de desfibriladores DESA para el Ayuntamiento de SS Reyes"</t>
  </si>
  <si>
    <t>19/24</t>
  </si>
  <si>
    <t>Servicio de prevención ajeno en las especialidades de vigilancia de la salud y de higiene industrial para el ayuntamiento de San Sebastián de los Reyes</t>
  </si>
  <si>
    <t>20/24</t>
  </si>
  <si>
    <t>Servicio de transporte discrecional en autocar con conductor</t>
  </si>
  <si>
    <t>21/24</t>
  </si>
  <si>
    <t>Servicio de gestión del aparcamiento municipal Calle Postas nº2</t>
  </si>
  <si>
    <t>22/24</t>
  </si>
  <si>
    <t>Servicio de seguridad y vigilancia durante las fiestas del Stmo. Cristo de los Remedios de 2024</t>
  </si>
  <si>
    <t>24/24</t>
  </si>
  <si>
    <t>Servicio de Dirección de programas y equipamientos, Coordinación Pedagógica y Dinamización de la Escuela de Animación y Educación Infantil y Juvenil en el Tiempo Libre y de Información, y Participación Juvenil</t>
  </si>
  <si>
    <t>25/24</t>
  </si>
  <si>
    <t>Servicio , suministro,  montaje, manipulación, disparo, desmontaje y limpieza de artificios pirotécnicos durante las Fiestas Patronales de San Sebastián Mártir y en las fiestas populares en honor del Stmo. Cristo de los Remedios en el municipio de San Sebastián de los Reyes.</t>
  </si>
  <si>
    <t>26/24</t>
  </si>
  <si>
    <t>Servicio de organización de espectáculos culturales, lúdicos y musicales durante las fiestas en honor al Santísimo Cristo de los Remedios de 2024</t>
  </si>
  <si>
    <t>27/24</t>
  </si>
  <si>
    <t>Suministro e instalación de protecciones mecánicas de distintos elementos rígidos presentes en instalaciones deportivas municipales</t>
  </si>
  <si>
    <t>29/24</t>
  </si>
  <si>
    <t>Servicio de grabación de eventos durante las Fiestas del Cristo de los Remedios de San Sebastián de los Reyes 2024 y 2025.</t>
  </si>
  <si>
    <t>30/24</t>
  </si>
  <si>
    <t>Actuacion musical "Dani Fernández" para las fiestas en honor al Santísimo Cristo de los Remedios 2024</t>
  </si>
  <si>
    <t>31/24</t>
  </si>
  <si>
    <t>Actuación musical de la orquesta PANORAMA para las Fiestas en Honor del Santísimo Cristo de los Remedios 2024.</t>
  </si>
  <si>
    <t>32/24</t>
  </si>
  <si>
    <t>Actuacion musical "Pica-Pica" para las fiestas en honor al Santísimo Cristo de los Remedios 2024.</t>
  </si>
  <si>
    <t>33/24</t>
  </si>
  <si>
    <t>Actuacion musical "Recycled J" para las fiestas en honor al Santísimo Cristo de los Remedios 2024.</t>
  </si>
  <si>
    <t>34/24</t>
  </si>
  <si>
    <t>35/24</t>
  </si>
  <si>
    <t>Suministrode material de oficina con destino al almacén general</t>
  </si>
  <si>
    <t>36/24 L1</t>
  </si>
  <si>
    <t>36/24 L3</t>
  </si>
  <si>
    <t>36/24 L4</t>
  </si>
  <si>
    <t>36/24 L5</t>
  </si>
  <si>
    <t>36/24 L6</t>
  </si>
  <si>
    <t>37/24 L1</t>
  </si>
  <si>
    <t>Actuaciones musicales en el marco de las actividades programadas para la celebración del ciclo festivo en honor al Stmo. Cristo de los Remedios 2024 en la Plaza de la Constitución. LOTE 1: FERNANDISCO, BANDA DE MÚSICA MUNICIPAL Y DJ AXEL</t>
  </si>
  <si>
    <t>37/24 L2</t>
  </si>
  <si>
    <t>Actuaciones musicales en el marco de las actividades programadas para la celebración del ciclo festivo en honor al Stmo. Cristo de los Remedios 2024 en la Plaza de la Constitución. LOTE 2: RUBEN MADRID</t>
  </si>
  <si>
    <t>37/24 L3</t>
  </si>
  <si>
    <t>Actuaciones musicales en el marco de las actividades programadas para la celebración del ciclo festivo en honor al Stmo. Cristo de los Remedios 2024 en la Plaza de la Constitución. LOTE 3: RUBEN MADRID</t>
  </si>
  <si>
    <t>37/24 L7</t>
  </si>
  <si>
    <t>Actuaciones musicales en el marco de las actividades programadas para la celebración del ciclo festivo en honor al Stmo. Cristo de los Remedios 2024 en la Plaza de la Constitución. LOTE 7: SALISTRE.</t>
  </si>
  <si>
    <t>37/24 L8</t>
  </si>
  <si>
    <t>Actuaciones musicales en el marco de las actividades programadas para la celebración del ciclo festivo en honor al Stmo. Cristo de los Remedios 2024 en la Plaza de la Constitución. LOTE 8: INMA VILCHEZ</t>
  </si>
  <si>
    <t>37/24 L9</t>
  </si>
  <si>
    <t>Actuaciones musicales en el marco de las actividades programadas para la celebración del ciclo festivo en honor al Stmo. Cristo de los Remedios 2024 en la Plaza de la Constitución. LOTE 9: GRUPO DARWIN</t>
  </si>
  <si>
    <t>37/24 L10</t>
  </si>
  <si>
    <t>Actuaciones musicales en el marco de las actividades programadas para la celebración del ciclo festivo en honor al Stmo. Cristo de los Remedios 2024 en la Plaza de la Constitución. LOTE 10 JUANLU MONTOYA</t>
  </si>
  <si>
    <t>37/24 L11</t>
  </si>
  <si>
    <t>Actuaciones musicales en el marco de las actividades programadas para la celebración del ciclo festivo en honor al Stmo. Cristo de los Remedios 2024 en la Plaza de la Constitución. LOTE 11: DJ SPEAKER TONI WEST</t>
  </si>
  <si>
    <t>38/24 L1</t>
  </si>
  <si>
    <t>38/24 L2</t>
  </si>
  <si>
    <t>38/24 L6</t>
  </si>
  <si>
    <t>38/24 L3</t>
  </si>
  <si>
    <t>38/24 L4</t>
  </si>
  <si>
    <t>38/24 L5</t>
  </si>
  <si>
    <t>38/24 L7</t>
  </si>
  <si>
    <t>38/24 L9</t>
  </si>
  <si>
    <t>40/24 L1</t>
  </si>
  <si>
    <t>Adquisición de productos promocionales para su venta y alquiler de vehículo durante los eventos programados en el ciclo festivo 2024 y 2025 del Ayuntamiento de San Sebastián de los Reyes. LOTE 1: Camisetas en honor al Stmo Cristo Remedios y delantales para las fiestas del 2 de mayo</t>
  </si>
  <si>
    <t>40/24 L2</t>
  </si>
  <si>
    <t>Adquisición de productos promocionales para su venta y alquiler de vehículo durante los eventos programados en el ciclo festivo 2024 y 2025 del Ayuntamiento de San Sebastián de los Reyes. LOTE 2: pañuelos bordados</t>
  </si>
  <si>
    <t>40/24 L3</t>
  </si>
  <si>
    <t>Adquisición de productos promocionales para su venta y alquiler de vehículo durante los eventos programados en el ciclo festivo 2024 y 2025 del Ayuntamiento de San Sebastián de los Reyes. LOTE 3 Otros productos promocionales (gorras bordadas, portatodos serigrafiados, y neceseres impresos)</t>
  </si>
  <si>
    <t>42/24</t>
  </si>
  <si>
    <t>Servicio de Puntos Violeta a prestar en el Ayuntamiento de San Sebastián de los Reyes durante la celebración de las Fiestas del Cristo de los Remedios 2024</t>
  </si>
  <si>
    <t>43/24</t>
  </si>
  <si>
    <t>Suministro eléctrico eventual para las fiestasde agosto 2024</t>
  </si>
  <si>
    <t>44/24</t>
  </si>
  <si>
    <t>Obras de refuerzo del firme en viales prioritarios del casco urbano de San Sebastián de los Reyes</t>
  </si>
  <si>
    <t>46/24</t>
  </si>
  <si>
    <t>Servicio de pruebas psicotécnicas para el proceso de selección de personal de la policía local del Ayuntamiento de San Sebastián de los Reyes</t>
  </si>
  <si>
    <t>48/24</t>
  </si>
  <si>
    <t>49/24</t>
  </si>
  <si>
    <t>Actuacion musical "Nancys Rubias" para las fiestas en honor al Santísimo Cristo de los Remedios 2024</t>
  </si>
  <si>
    <t>50/24</t>
  </si>
  <si>
    <t>Servicio para la realización de la actividad de la trashumancia los ciclos festivos del Santísimo Cristo de los Remedios del mes de agosto 2024 y 2025</t>
  </si>
  <si>
    <t>51/24</t>
  </si>
  <si>
    <t>Seguro de responsabilidad civil y accidentes de los festejos taurinos populares de los ciclos festivos en honor al Stmo. Cristo de los Remedios de 2024</t>
  </si>
  <si>
    <t>52/24 L1</t>
  </si>
  <si>
    <t>Suministro de energía eléctrica 100% renovable y gas natural a los C.E.I.P., edificios e instalaciones municipales de San Sebastián de los Reyes. LOTE 2: ELECTRICIDAD</t>
  </si>
  <si>
    <t>52/24 L2</t>
  </si>
  <si>
    <t>Suministro de energía eléctrica 100% renovable y gas natural a los C.E.I.P., edificios e instalaciones municipales de San Sebastián de los Reyes. LOTE 2: GAS NATURAL.</t>
  </si>
  <si>
    <t>53/24 L1</t>
  </si>
  <si>
    <t>53/24 L2</t>
  </si>
  <si>
    <t>54/24</t>
  </si>
  <si>
    <t>Servicio de control de acceso a locales de ensayo del Ayuntamiento de San Sebastián de los Reyes.</t>
  </si>
  <si>
    <t>55/24</t>
  </si>
  <si>
    <t>Servicio de organización y celebración de la jormada de las asociaciones 2024</t>
  </si>
  <si>
    <t>56/24</t>
  </si>
  <si>
    <t>Suministro en régimen de alquiler, transporte, montaje y desmontaje de sillas y mesas para el desarrollo de pruebas selectivas del ayuntamiento de San Sebastián de los Reyes</t>
  </si>
  <si>
    <t>57/24</t>
  </si>
  <si>
    <t>Suministro, implantación y mantenimiento de un sistema de conexión inalámbrica (WIFI) para el acceso a internet para la ciudadanía de San Sebastián de los Reyes.</t>
  </si>
  <si>
    <t>59/24</t>
  </si>
  <si>
    <t>Servicio de sistencia técnica para la elaboración de solicitud de fondos FEDER, gestionados por la Fundación Biodiversidad, destinados al impulso de la infraestructura verde en entornos urbanos</t>
  </si>
  <si>
    <t>60/24</t>
  </si>
  <si>
    <t>Contrato privado del seguro de vida e incapacidad para el personal del ayutamiento de San Sebastián de los Reyes</t>
  </si>
  <si>
    <t>61/24</t>
  </si>
  <si>
    <t>Servicio de realización del programa de prevención de prevención de factores de riesgo Psicosocial y fortalecimiento de la convivencia escolar</t>
  </si>
  <si>
    <t>66/24</t>
  </si>
  <si>
    <t>Servicio de mantenimiento de las aplicaciones relacionadas con la gestión de expedientes Flexia del ayuntamiento de San Sebastián de los Reyes</t>
  </si>
  <si>
    <t>67/24</t>
  </si>
  <si>
    <t>Servicio de mantenimiento de la aplicación de  Protección Civil del ayuntamiento</t>
  </si>
  <si>
    <t>70/24</t>
  </si>
  <si>
    <t>Servicio de asistencia técnica en la aplicación GPA de gestión integral del patrimonio e inventario municipal del ayuntamiento de San Sebastián de los Reyes</t>
  </si>
  <si>
    <t>72/24</t>
  </si>
  <si>
    <t>Servicio de alquiler de carrozas de fantasía, vestuario y medios técnicos necesarios para el desarrollo de la cabalgata de Reyes Magos de 2025</t>
  </si>
  <si>
    <t>81/24</t>
  </si>
  <si>
    <t>Servicio de Docencia de la Escuela de Animación y Educación Infantil y Juvenil en el Tiempo Libre</t>
  </si>
  <si>
    <t>83/24</t>
  </si>
  <si>
    <t>Servicio de organización de espectáculos culturales, lúdicos y musicales durante las fiestas navideñas 2024</t>
  </si>
  <si>
    <t>85/24 L1</t>
  </si>
  <si>
    <t>Suministro de equipamiento técnico de iluminación y audiovisuales, tarimas modulares y mobiliario diverso para el TAM.Equipamiento audiovisual</t>
  </si>
  <si>
    <t>85/24 L2</t>
  </si>
  <si>
    <t>Suministro de equipamiento técnico de iluminación y audiovisuales, tarimas modulares y mobiliario diverso para el TAM.Equipamiento audiovisual.Equipamiento de iluminación</t>
  </si>
  <si>
    <t>85/24 L3</t>
  </si>
  <si>
    <t>Suministro de equipamiento técnico de iluminación y audiovisuales, tarimas modulares y mobiliario diverso para el TAM.Equipamiento audiovisual. Tarimas</t>
  </si>
  <si>
    <t>85/24 L4</t>
  </si>
  <si>
    <t>Suministro de equipamiento técnico de iluminación y audiovisuales, tarimas modulares y mobiliario diverso para el TAM.Equipamiento audiovisual. Mobiliario diverso</t>
  </si>
  <si>
    <t>86/24 L1</t>
  </si>
  <si>
    <t>Suministro de equipamiento técnico para el Centro Emilio Aragón “Miliki</t>
  </si>
  <si>
    <t>86/24 L2</t>
  </si>
  <si>
    <t>70/23</t>
  </si>
  <si>
    <t>Servicio de seguimiento y control de consumo en instalaciones del Ayuntamiento de San Sebastián de los Reyes.</t>
  </si>
  <si>
    <t>80/23 L1</t>
  </si>
  <si>
    <t>prestación de los servicios de limpieza viaria y de recogida y transporte, valorización o eliminación debidamente autorizada de residuos sólidos</t>
  </si>
  <si>
    <t>80/23 L2</t>
  </si>
  <si>
    <t>81/23</t>
  </si>
  <si>
    <t>Suministro de combustible para vehículos del parque móvil municipal</t>
  </si>
  <si>
    <t>84/23</t>
  </si>
  <si>
    <t>servicio de prevención y control integrado de plagas en el término municipal de San Sebastián de los Reyes</t>
  </si>
  <si>
    <t>85/23</t>
  </si>
  <si>
    <t>Servicio de actividades del programa de educación ambiental en el Centro de La Naturaleza “Dehesa Boyal”</t>
  </si>
  <si>
    <t>Ab Simplificado</t>
  </si>
  <si>
    <t>Alcaldía</t>
  </si>
  <si>
    <t>Ab ordinario</t>
  </si>
  <si>
    <t>Servicios Sociales</t>
  </si>
  <si>
    <t>Protección Civil</t>
  </si>
  <si>
    <t>Juventud</t>
  </si>
  <si>
    <t>A. SIMP. ABREVIADO
REDUCIDO</t>
  </si>
  <si>
    <t>Privado</t>
  </si>
  <si>
    <t>Compras</t>
  </si>
  <si>
    <t>Participación Ciudadana</t>
  </si>
  <si>
    <t>Sistemas de Información</t>
  </si>
  <si>
    <t>Medio ambiente</t>
  </si>
  <si>
    <t>Negociado C/P</t>
  </si>
  <si>
    <t>servicio</t>
  </si>
  <si>
    <t>Limpieza viario y gestión de resíduos</t>
  </si>
  <si>
    <t>servicios</t>
  </si>
  <si>
    <t>Salud</t>
  </si>
  <si>
    <t>Res 2024/1418 de 8/3/24</t>
  </si>
  <si>
    <t>Res 2024/1325 de 6 de marzo</t>
  </si>
  <si>
    <t>Res 2024/2156 de 17/4/24</t>
  </si>
  <si>
    <t>Res 2024/2121 de 16/04/24</t>
  </si>
  <si>
    <t>Res 2024/2155 de 17/4/24</t>
  </si>
  <si>
    <t>Res 2024/2020 de 9 de abril</t>
  </si>
  <si>
    <t>Res 2024/2641 de 9 de mayo</t>
  </si>
  <si>
    <t>Res 2024/2492 de 30/4/24</t>
  </si>
  <si>
    <t>Res 2024/3020 de 27/5/24</t>
  </si>
  <si>
    <t>Res 2024/3297 de 10 de junio</t>
  </si>
  <si>
    <t>Res 2024/3201 de 4 de junio</t>
  </si>
  <si>
    <t>Res 2024/3081 de 29 de mayo</t>
  </si>
  <si>
    <t>Res 2024/3456 de 18 de Junio</t>
  </si>
  <si>
    <t>Res 2024/3214 de Junio</t>
  </si>
  <si>
    <t>Res 2024/3230 de 6 de junio</t>
  </si>
  <si>
    <t>Res 2024/5596 de 23 de octubre</t>
  </si>
  <si>
    <t>Res 2024/3634 de 26 de junio</t>
  </si>
  <si>
    <t>Res 2024/3635 de 26 de junio</t>
  </si>
  <si>
    <t>Res 2024/3636 de 26 de junio</t>
  </si>
  <si>
    <t>Res 2024/3637 de 26 de junio</t>
  </si>
  <si>
    <t>Res 2024/3638 de 26 de junio</t>
  </si>
  <si>
    <t>Res 2024/3643 de 26 de junio</t>
  </si>
  <si>
    <t>Res 2024/4380 de 7 de agosto</t>
  </si>
  <si>
    <t>Res 2024/3598 de 24 de junio</t>
  </si>
  <si>
    <t>Res 2024/3595 de 24 de junio</t>
  </si>
  <si>
    <t>Res 2024/3645 de 26 de junio</t>
  </si>
  <si>
    <t>Res 2024/3654 de 26 de junio</t>
  </si>
  <si>
    <t>Res 2024/3791 de 5 de julio</t>
  </si>
  <si>
    <t>Res 2024/4039 de 18 de julio</t>
  </si>
  <si>
    <t xml:space="preserve">Res 2024/4242 de 30 de julio </t>
  </si>
  <si>
    <t>Res 2024/4125 de 19 de julio</t>
  </si>
  <si>
    <t>Res 2024/4002 de 18 de julio</t>
  </si>
  <si>
    <t>Res 2024/3928 de 17 de julio</t>
  </si>
  <si>
    <t>Res 2024/4171 de 24 de julio</t>
  </si>
  <si>
    <t>Res 2024/3926 de 16 de julio</t>
  </si>
  <si>
    <t>Res 2024/4350 de 6 de agosto</t>
  </si>
  <si>
    <t>Res 2024/4003 de 18 de julio</t>
  </si>
  <si>
    <t>Res 2024/4321 de 5 de agosto</t>
  </si>
  <si>
    <t>Res 2024/4241 de 30 de julio</t>
  </si>
  <si>
    <t>Res 2024/4353 de 6 de agosto</t>
  </si>
  <si>
    <t xml:space="preserve">Res 2024/4820 de 10 de septiembre </t>
  </si>
  <si>
    <t>Res 2024/4896 de 13 de septiembre</t>
  </si>
  <si>
    <t>Res 2024/5013 de 20 de septiembre</t>
  </si>
  <si>
    <t>Res 2024/5014 de 20 de septiembre</t>
  </si>
  <si>
    <t>Res 2024/5479 de 16 de octubre</t>
  </si>
  <si>
    <t>Res 2024/5455 de 15 de octubre de 2024</t>
  </si>
  <si>
    <t>Res 2024/5693 de 29 de octubre</t>
  </si>
  <si>
    <t>Res 2024/5528 de 18 de octubre</t>
  </si>
  <si>
    <t>Res 2024/5985 de 14 de noviembre</t>
  </si>
  <si>
    <t>Res 2024/5902 de 11 de noviembre</t>
  </si>
  <si>
    <t>Res 2024/6113 de 20 de noviembre</t>
  </si>
  <si>
    <t>Res 2024/6257 de 26 de noviembre</t>
  </si>
  <si>
    <t>Res 2023/6563 de 13 de diciembre</t>
  </si>
  <si>
    <t>JGL 21/12/2023</t>
  </si>
  <si>
    <t>Res 2024/1027 del 23 de febrero</t>
  </si>
  <si>
    <t>Res 2024/711 12/02/24</t>
  </si>
  <si>
    <t>Res 2024/665 de 9 de febrero</t>
  </si>
  <si>
    <t>Res 2024/3734 de 2/07/24</t>
  </si>
  <si>
    <t>Res 2024/4185 de 24 de julio</t>
  </si>
  <si>
    <t>Res 2024/3735 de 2/7/24</t>
  </si>
  <si>
    <t>JGL 4/343/2024  del 13/08/24</t>
  </si>
  <si>
    <t>Res 2024/3807 de 08/07/24</t>
  </si>
  <si>
    <t>JGL del 23 de julio de 2024</t>
  </si>
  <si>
    <t>Res 2024/3733 del 2 de julio</t>
  </si>
  <si>
    <t>Res 2024/3732 de 02/07/24</t>
  </si>
  <si>
    <t>Res 2024/4561 de 22/08/24</t>
  </si>
  <si>
    <t>Acuerdo JGL nº 3/443/2024 de 29 de octubre</t>
  </si>
  <si>
    <t>Res 2024/4341 de 6 de agosto</t>
  </si>
  <si>
    <t>Res 2024/4151 de 23 de julio</t>
  </si>
  <si>
    <t>Acuerdo JGL nº 8/429/2024 de 22 de octubre</t>
  </si>
  <si>
    <t>Res 2024/4184 de 24 de julio</t>
  </si>
  <si>
    <t>Res 2024/3883 de 12 de julio</t>
  </si>
  <si>
    <t>Res 2024/6454 de 9 de diciembre</t>
  </si>
  <si>
    <t>Res 2024/4399 de 8 de agosto</t>
  </si>
  <si>
    <t>Res 2024/4192 de 24 de julio</t>
  </si>
  <si>
    <t>Res 2024/4195 de 24 de julio</t>
  </si>
  <si>
    <t>Res 2024/4155 de 23 de julio</t>
  </si>
  <si>
    <t>Res 2024/4154 de 23 de julio</t>
  </si>
  <si>
    <t>Res 2024/4243 de 30 de julio</t>
  </si>
  <si>
    <t>Res 20245862 de 8 de noviembre</t>
  </si>
  <si>
    <t>Res 2024/4307 del 5 de agosto</t>
  </si>
  <si>
    <t>Res 2024/4313 de 5 de agosto</t>
  </si>
  <si>
    <t>Res 2024/4320 del 5 de agosto</t>
  </si>
  <si>
    <t>Res 2024/4429 del 9 de agosto</t>
  </si>
  <si>
    <t>Res 2024/4309 de 5 de julio</t>
  </si>
  <si>
    <t>Res 2024/4407 de fecha 08 de agosto</t>
  </si>
  <si>
    <t>Res 2024/4410 de 8 de agosto</t>
  </si>
  <si>
    <t>Res 2024/5220 de 27 de septiembre</t>
  </si>
  <si>
    <t>Res 2024/5585 de 23 de octubre</t>
  </si>
  <si>
    <t>Res 2024/4446 del 13 de agosto</t>
  </si>
  <si>
    <t>Res 2024/4244 del 30 de julio</t>
  </si>
  <si>
    <t>Res 2024/4545 del 21 de agosto</t>
  </si>
  <si>
    <t>Res 2024/4371 del 7 de agosto</t>
  </si>
  <si>
    <t>Acuerdo JGL Nº 5/412/2024 de 15 de octubre</t>
  </si>
  <si>
    <t>Res 2024/4430 del 9 de agosto</t>
  </si>
  <si>
    <t>Acuerdo JGL Nº 5/396/2024 de 8 de octubre</t>
  </si>
  <si>
    <t>Res 2024/4997 de 19 de septiembre</t>
  </si>
  <si>
    <t>Res 2024/4827</t>
  </si>
  <si>
    <t>Acuerdo JGL Nº 3/505/2024 de 17 de diciembre</t>
  </si>
  <si>
    <t>Res 2024/5663 de 28 de octubre</t>
  </si>
  <si>
    <t>Acuerdo JGL nº7/470/2024 del 19 de noviembre</t>
  </si>
  <si>
    <t>Res 2024/6112 de 20 de noviembre</t>
  </si>
  <si>
    <t>Res 2024/6735 de 20 de diciembre</t>
  </si>
  <si>
    <t>Res 2024/6573 de 13 de diciembre</t>
  </si>
  <si>
    <t>Res 2024/6465 de 10 de diciembre</t>
  </si>
  <si>
    <t>Res 2024/6420 de 5 de dciembre</t>
  </si>
  <si>
    <t xml:space="preserve">Res 2024/6801 de 30 de diciembre </t>
  </si>
  <si>
    <t>Res2024/6373 de 3 de diciembre</t>
  </si>
  <si>
    <t>Res 2024/6661 de 18 de diciembre</t>
  </si>
  <si>
    <t>Res 2024/6702 de 19 de diciembre</t>
  </si>
  <si>
    <t>Res 2024/6662 de 18 de diciembre</t>
  </si>
  <si>
    <t>Res 2024/6703 de 19 de diciembre</t>
  </si>
  <si>
    <t xml:space="preserve">Res 2024/6800 de 30 de diciembre </t>
  </si>
  <si>
    <t>Res 2024/3752 de 3 de julio</t>
  </si>
  <si>
    <t>Acuerdo JGL 1/354/2024 de 6/9/24</t>
  </si>
  <si>
    <t>Acuerdo JGL 9/297/2024 de 9 de julio</t>
  </si>
  <si>
    <t>JGL 8/314/2024   23/07/24</t>
  </si>
  <si>
    <t>Acuerdo JGL Nº 2/267/2024 de 25 /6/2024</t>
  </si>
  <si>
    <t>Producciones MIC SL</t>
  </si>
  <si>
    <t>B24301871</t>
  </si>
  <si>
    <t>INNOPULSE ASESORES TECNOLÓGICOS, S.L.</t>
  </si>
  <si>
    <t>B84465863</t>
  </si>
  <si>
    <t>Editorial Aranzadi SAU</t>
  </si>
  <si>
    <t>A81962201</t>
  </si>
  <si>
    <t>Radioestudio S.A.</t>
  </si>
  <si>
    <t xml:space="preserve">A28805497 </t>
  </si>
  <si>
    <t>PentaPrixma Desing SL</t>
  </si>
  <si>
    <t>B82349843</t>
  </si>
  <si>
    <t>Asociación de educadores las almedillas</t>
  </si>
  <si>
    <t>G81113573</t>
  </si>
  <si>
    <t>Axialtic Soluciones Tecnológicas, S.L.</t>
  </si>
  <si>
    <t>B87716510</t>
  </si>
  <si>
    <t>Almas Industries Bsafe SL</t>
  </si>
  <si>
    <t>B86479078</t>
  </si>
  <si>
    <t>QUIRÓN PREVENCIÓN, S.L.U</t>
  </si>
  <si>
    <t>B-64076482</t>
  </si>
  <si>
    <t>Sanfiz, S.L.U.</t>
  </si>
  <si>
    <t>B28474443</t>
  </si>
  <si>
    <t>Estacionamientos Iberpark, S.A.U.</t>
  </si>
  <si>
    <t>A86658119</t>
  </si>
  <si>
    <t>Estrella Veloz S.L.U.</t>
  </si>
  <si>
    <t>B83820712</t>
  </si>
  <si>
    <t>PROGES DEPORTE EDUCACIÓN Y CULTURA S.L</t>
  </si>
  <si>
    <t>B-81274060</t>
  </si>
  <si>
    <t>PIROTECNIA VULCANO, S.L.</t>
  </si>
  <si>
    <t>B80077027</t>
  </si>
  <si>
    <t>Producciones Múltiple, S.L.</t>
  </si>
  <si>
    <t>B45674132</t>
  </si>
  <si>
    <t>Anima Sport Group, S.L.</t>
  </si>
  <si>
    <t>B86984705</t>
  </si>
  <si>
    <t xml:space="preserve">(MadMoviex) Christian Claudio Esposito </t>
  </si>
  <si>
    <t>Y2711941W</t>
  </si>
  <si>
    <t>Must Producciones, S.L.</t>
  </si>
  <si>
    <t>B86466760</t>
  </si>
  <si>
    <t>Servicios de Espectáculos de Navarra (SERESNA), S.L.</t>
  </si>
  <si>
    <t>B71081137</t>
  </si>
  <si>
    <t>Promociones Musicales Get IN, S.L.</t>
  </si>
  <si>
    <t>B20981593</t>
  </si>
  <si>
    <t>Taste The Floor, S.L.U.</t>
  </si>
  <si>
    <t>B712284483</t>
  </si>
  <si>
    <t>LA PARTE DIFICIL SL</t>
  </si>
  <si>
    <t>B72726052</t>
  </si>
  <si>
    <t>FOLDER PAPELERÍAS, S.A.</t>
  </si>
  <si>
    <t>A84036391</t>
  </si>
  <si>
    <t>PIES COMPAÑÍA DISCOGRÁFICA S.L.</t>
  </si>
  <si>
    <t>B82165283</t>
  </si>
  <si>
    <t>DISORDER EVENTS SL</t>
  </si>
  <si>
    <t>B87083200</t>
  </si>
  <si>
    <t>DEEP DELAY MANAGEMENT S.L.</t>
  </si>
  <si>
    <t>B99471518</t>
  </si>
  <si>
    <t>ENE PRODUCCIONES DE EVENTOS,S.L.</t>
  </si>
  <si>
    <t>B56870892</t>
  </si>
  <si>
    <t>MOHATXU PRODUCCIONES S.L.</t>
  </si>
  <si>
    <t>B09682121</t>
  </si>
  <si>
    <t>MALVALOCA PROJECT, S.L.</t>
  </si>
  <si>
    <t>B-56439425</t>
  </si>
  <si>
    <t>INMACULADA VILCHEZ CUBILLAS</t>
  </si>
  <si>
    <t>53597994J</t>
  </si>
  <si>
    <t>ALBERTO MEJÍAS HERNÁNDEZ</t>
  </si>
  <si>
    <t>51946247B</t>
  </si>
  <si>
    <t>CUPIDO MUSIC, S.L.</t>
  </si>
  <si>
    <t>B56908015</t>
  </si>
  <si>
    <t>VENECIA ESPECTACULOS SL</t>
  </si>
  <si>
    <t>B87246419</t>
  </si>
  <si>
    <t>CARVER ESPECTACULOS, S.L.</t>
  </si>
  <si>
    <t>B30754022</t>
  </si>
  <si>
    <t>ACTURA MADRID, SL</t>
  </si>
  <si>
    <t>B56584543</t>
  </si>
  <si>
    <t>MONTECARLOS REPRESENTACIONES,S .L.</t>
  </si>
  <si>
    <t>B97705792</t>
  </si>
  <si>
    <t>RETOS ESPECTACULOS, S.L</t>
  </si>
  <si>
    <t>B45847373</t>
  </si>
  <si>
    <t>ASOCIACIÓN CULTURAL Y MUSICAL XOXONGORRI</t>
  </si>
  <si>
    <t>G86778008</t>
  </si>
  <si>
    <t>ASOCIACIÓN MUSICAL PIU MOSSO</t>
  </si>
  <si>
    <t>G87183828</t>
  </si>
  <si>
    <t>Diseño y Publicidad del Sur, S.L.</t>
  </si>
  <si>
    <t>B23315278</t>
  </si>
  <si>
    <t>PROACTIVA FORMACIÓN S.L.</t>
  </si>
  <si>
    <t>Iberdrola Clientes, S.A.U.</t>
  </si>
  <si>
    <t>A95758389</t>
  </si>
  <si>
    <t>Asfaltos y Construcciones Elsan, S.A.U.</t>
  </si>
  <si>
    <t>GIUNTY PSYCHOMETRICS, S.L.U.</t>
  </si>
  <si>
    <t>B83600759</t>
  </si>
  <si>
    <t>PRODUCCIONES SON DE TRES Y EVENTOS MUSICALES S.L</t>
  </si>
  <si>
    <t>B63698138</t>
  </si>
  <si>
    <t>Spanish Bombs, S.L.</t>
  </si>
  <si>
    <t>B82605361</t>
  </si>
  <si>
    <t>TAURO VALTAJA, SL</t>
  </si>
  <si>
    <t>B19238146</t>
  </si>
  <si>
    <t xml:space="preserve">ASEGUR PROGRESS SL </t>
  </si>
  <si>
    <t>B86222692</t>
  </si>
  <si>
    <t>SYDER COMERCIALIZADORA VERDE, S.L.</t>
  </si>
  <si>
    <t>B99275851</t>
  </si>
  <si>
    <t>GALP ENERGÍA, S.A.U.</t>
  </si>
  <si>
    <t>A-28559573</t>
  </si>
  <si>
    <t>Cultural Actex, S.L.</t>
  </si>
  <si>
    <t>B81829996</t>
  </si>
  <si>
    <t>MERINO Y MERINO PRODUCCIONES, SL</t>
  </si>
  <si>
    <t>JAVIER DIAZ RAMOS</t>
  </si>
  <si>
    <t>33522424Q</t>
  </si>
  <si>
    <t>Maintenance Developmenten, S.A.</t>
  </si>
  <si>
    <t>CONSULTORIA ESTRATÉGICA DE SERVICIOS Y TERRITORIOS, S.L.</t>
  </si>
  <si>
    <t>B87293932</t>
  </si>
  <si>
    <t>ZURICH VIDA, COMPAÑÍA DE SEGUROS Y REASEGUROS, SA</t>
  </si>
  <si>
    <t>A08168213</t>
  </si>
  <si>
    <t>ORIENS GESTION CULTURAL SCA</t>
  </si>
  <si>
    <t>F91630475</t>
  </si>
  <si>
    <t>ALTIA CONSULTORES, SA</t>
  </si>
  <si>
    <t>A15456585</t>
  </si>
  <si>
    <t>ALHAMBRA SYSTEMS, SA</t>
  </si>
  <si>
    <t>A41553702</t>
  </si>
  <si>
    <t>Bonser iniciativas de gestión, SL.</t>
  </si>
  <si>
    <t>B83168427</t>
  </si>
  <si>
    <t>Iñaki Becerra, S.L.</t>
  </si>
  <si>
    <t xml:space="preserve">B20591798 </t>
  </si>
  <si>
    <t xml:space="preserve">Proges Deporte Educación y Cultura, S.L. </t>
  </si>
  <si>
    <t xml:space="preserve">B81274060 </t>
  </si>
  <si>
    <t>Produccciones Multiple, S.L.</t>
  </si>
  <si>
    <t>Geniux audio, SL</t>
  </si>
  <si>
    <t>B92991496</t>
  </si>
  <si>
    <t>Guil accesorios de música SL</t>
  </si>
  <si>
    <t>B96498829</t>
  </si>
  <si>
    <t>Tecesa acústica visual, SL</t>
  </si>
  <si>
    <t>B74427048</t>
  </si>
  <si>
    <t>Proelectrosonic S.L</t>
  </si>
  <si>
    <t>B06344154</t>
  </si>
  <si>
    <t>OPEN ENERGY 2012,S.L.</t>
  </si>
  <si>
    <t>B66022963</t>
  </si>
  <si>
    <t>UTE SSRR 2024 (Urbaser y Padecasa)</t>
  </si>
  <si>
    <t>U19979236</t>
  </si>
  <si>
    <t>NATURALIA NATURALEZA URBANA, S.A</t>
  </si>
  <si>
    <t>A85209575</t>
  </si>
  <si>
    <t>TALHER S.A</t>
  </si>
  <si>
    <t>A08602815</t>
  </si>
  <si>
    <t>2 años a contar desde el 17/8/24, prórrogable 3 años adicionales.</t>
  </si>
  <si>
    <t>Si</t>
  </si>
  <si>
    <t>2 años a contar desde la firma del contrtao . Prórroga por 1 año adicional</t>
  </si>
  <si>
    <t>duración contrtao 3 años ,prorrogable 2 años adicionales.</t>
  </si>
  <si>
    <t>2 años desde la firma del contrato y prorrogable por 2 años más.</t>
  </si>
  <si>
    <t>2 años a contar desde la firma del contrato. Prorrogable 2 años más</t>
  </si>
  <si>
    <t>3 años desde el 26/09/24 prorrogable por 2 más</t>
  </si>
  <si>
    <t>sí</t>
  </si>
  <si>
    <t>1 año a partir del 5/11/24 . Prorrogable por un año.</t>
  </si>
  <si>
    <t>1 año prorrogable por otro año adicional</t>
  </si>
  <si>
    <t>1 año a contar desde la formalización del contrato</t>
  </si>
  <si>
    <t>Duración del ciclo festivo del 20 de agosto al 1 de septiembre 2024</t>
  </si>
  <si>
    <t>duración de 1 años desde la firma del contrato</t>
  </si>
  <si>
    <t>Duracion de 1 año . Fechas de ejecución : San Sebastián Mártir de enero 2025 y fiestas populares Stmo Cristo remedios 2024. Prórroga por 1 año en los mismos periodos 2025 - 2026.</t>
  </si>
  <si>
    <t>Ciclo festivo Fiestas Santisimo Cristo de los Remedios 2024</t>
  </si>
  <si>
    <t>40 días desde la firma del contrato siendo la fecha de finalización la de la instalación completa, sin posibilidad de prórroga y con un periodo de garantía de 3 años</t>
  </si>
  <si>
    <t>El servicio se ejecutará un total de 20 dias, ciclo festivo 2024 y ciclo festivo 2025</t>
  </si>
  <si>
    <t>30/08/2024 A LAS 23:00</t>
  </si>
  <si>
    <t>29 de agosto de 2024 a las 23:00 en la calle Teide</t>
  </si>
  <si>
    <t>1 de septiembre de 2024 a las 19:30</t>
  </si>
  <si>
    <t>25 DE AGOSTO DE 2024 A LAS 23:00</t>
  </si>
  <si>
    <t>31 de agosto a las 23:00h en el Anfiteatro "Adolfo Conde"</t>
  </si>
  <si>
    <t>Un año desde la formalización, con posibilidad de prórroga por otro año adicional</t>
  </si>
  <si>
    <t>26 de agosto a las 23:00h en el anfiteatro "Adolfo Conde"</t>
  </si>
  <si>
    <t>28 de agosto a las 00:30h en el anfiteatro "Adolfo Conde"</t>
  </si>
  <si>
    <t>28 de agosto a las 22:30h en el anfiteatro "Adolfo Conde"</t>
  </si>
  <si>
    <t>28 de agosto a las 23:00h en el anfiteatro "Adolfo Conde"</t>
  </si>
  <si>
    <t xml:space="preserve">LAS ACTUACIONES SE LLEVARÁN A CABO ENTRE LAS 21:00 DEL 25 DE AGOSTO DE 2024 Y LAS 4:30 HORAS DEL 26 DE AGOSTO DE 2024 </t>
  </si>
  <si>
    <t>26 DE AGOSTO DE 2024 A LAS 13:00</t>
  </si>
  <si>
    <t>27 DE AGOSTO DE 2024 A LAS 13:00</t>
  </si>
  <si>
    <t>30 DE AGOSTO DE 2024 A LAS 13:00</t>
  </si>
  <si>
    <t>31 DE AGOSTO DE 2024 A LAS 13:00</t>
  </si>
  <si>
    <t>31 DE AGOSTO DE 2024 A LAS 22:00</t>
  </si>
  <si>
    <t>1 de septiembre de 2024 a las 13:00</t>
  </si>
  <si>
    <t>1 DE SEPTIEMBRE DE 2024 A LAS 21:30</t>
  </si>
  <si>
    <t>26 de agosto de 22:00h hasta las 2:30 del 27 de agosto. Plaza de la Constitución</t>
  </si>
  <si>
    <t xml:space="preserve">LOTE 2" Panther" el dia 28 de agosto </t>
  </si>
  <si>
    <t xml:space="preserve"> Plaza de la Constitución y LOTE 6 " Maxims" el dia 1 de septiembre</t>
  </si>
  <si>
    <t>Plaza de la Constitución el 29 de agosto a la 01:00h</t>
  </si>
  <si>
    <t>Plaza de la Constitución el 30 de agosto a la 00:30h</t>
  </si>
  <si>
    <t>Plaza de la Constitución el 31 de agosto a la 00:00h</t>
  </si>
  <si>
    <t>del 24 de agosto al 1 de septiembre</t>
  </si>
  <si>
    <t>del 26 de agsoto al 1 de septiembre</t>
  </si>
  <si>
    <t>2 años a contar desde la firma del contrato. Deben entregarse el 1 de agosto del 24 y 25 las camisetas y el 1 de marzo del 25 los delantales</t>
  </si>
  <si>
    <t>1 año adicional</t>
  </si>
  <si>
    <t>2 años a contar desde la firma del contrato. Deben entregarse el 1 de agosto del 24 y 25.</t>
  </si>
  <si>
    <t>El suministro de energía se producirá entre las 0:00h del 23/08/2024 y las 24:00h del 02/09/2024, con un total de 11 días</t>
  </si>
  <si>
    <t>65 día naturales . El plazo se iniciará desde el día siguiente a la fecha del acta de comprobación de replanteo.</t>
  </si>
  <si>
    <t>Desde la fecha de formalización del contrato hasta dos meses
después que haya finalizado el plazo de subsanación y alegaciones de la prueba.</t>
  </si>
  <si>
    <t>28 de agosto a las 13:45h</t>
  </si>
  <si>
    <t>27 de agosto de 2024 a las 22:30</t>
  </si>
  <si>
    <t xml:space="preserve">Fiestas de agosto de los años 2024 y 2025 </t>
  </si>
  <si>
    <t>El seguro cubrirá el ciclo festivo en honor Sto Cristo de los Remedios 2024,</t>
  </si>
  <si>
    <t>1 año desde la formalización, prorrogable por otro año.</t>
  </si>
  <si>
    <t xml:space="preserve">Lote 1 29 de agosto a las 13:00h. </t>
  </si>
  <si>
    <t>1 día</t>
  </si>
  <si>
    <t>Lote 2 del 26 de agosto al 1 de septiembre.</t>
  </si>
  <si>
    <t>El contrato tendrá una duración de un año a contar desde su formalización</t>
  </si>
  <si>
    <t>1 Año</t>
  </si>
  <si>
    <t>El contrato se ejecutará el 26 de octubre de 2024, salvo causas de fuerza mayor</t>
  </si>
  <si>
    <t>Periodo de 2 años. Plazos parciales para la entrega y montaje del mobiliario en función de las pruebas selectivas</t>
  </si>
  <si>
    <t>3 años desde la firma del contrato sin posibilidad de prórroga, debiebdo configurarse 100% en el plazo de 4 meses desde su firma</t>
  </si>
  <si>
    <t>1 año, a contar desde que se publique la subvención por parte de la Fundación Biodiversidad a la que está condicionado</t>
  </si>
  <si>
    <t>Desde la formalización del contrato al 15/06/2025</t>
  </si>
  <si>
    <t>un curso más</t>
  </si>
  <si>
    <t>1 año a contar dedde el 28 de marzo de 2025</t>
  </si>
  <si>
    <t>2 años a partir del 15 de marzo de 2025</t>
  </si>
  <si>
    <t>fiestas navidades 2024/2025</t>
  </si>
  <si>
    <t>Fiestas navideñas 2024-25 hasta el 5 de enero de 2025</t>
  </si>
  <si>
    <t>Entrega 30 días desde la formalización del contrato</t>
  </si>
  <si>
    <t xml:space="preserve">15 días </t>
  </si>
  <si>
    <t>8 años</t>
  </si>
  <si>
    <t xml:space="preserve">si </t>
  </si>
  <si>
    <t>techo máximo de gasto 98002+20580,42€</t>
  </si>
  <si>
    <t>Contrato con techo máximo de gasto, precios unitarios 8€ y 9,68€ (con IVA)</t>
  </si>
  <si>
    <t>Contrato con techo máximo de gasto</t>
  </si>
  <si>
    <t>parte del contrato, es un techo máximo de gasto</t>
  </si>
  <si>
    <t>precio unitario: 38,90 €/horas + IVA 3,89 €</t>
  </si>
  <si>
    <t>Canon por el cantón de 12.848,62 € mas IVA y en el precio de adjudicación se mete el suministro de contenedores, techo máximo.</t>
  </si>
  <si>
    <t>entra en vigor el 4/09/2024</t>
  </si>
  <si>
    <t>entra en vigor el 23/7/24</t>
  </si>
  <si>
    <t>Importes por tipo de contrato
Segundo semestre de 2024</t>
  </si>
  <si>
    <t>28/24</t>
  </si>
  <si>
    <t>Suministro e Instalación de Proyectores LED para el campo de Hockey municipal.</t>
  </si>
  <si>
    <r>
      <t xml:space="preserve">Actuación musical del grupo </t>
    </r>
    <r>
      <rPr>
        <b/>
        <sz val="10"/>
        <rFont val="Arial"/>
        <family val="2"/>
      </rPr>
      <t>“VIVA SUECIA”</t>
    </r>
    <r>
      <rPr>
        <sz val="10"/>
        <rFont val="Arial"/>
        <family val="2"/>
      </rPr>
      <t xml:space="preserve"> para las Fiestas en honor al Stmo. Cristo de los Remedios 2024</t>
    </r>
  </si>
  <si>
    <r>
      <t xml:space="preserve">Actuaciones musicales en el anfiteatro “Adolfo Conde” </t>
    </r>
    <r>
      <rPr>
        <b/>
        <sz val="10"/>
        <rFont val="Arial"/>
        <family val="2"/>
      </rPr>
      <t>Actuación musical " Antoñito Molina"</t>
    </r>
    <r>
      <rPr>
        <sz val="10"/>
        <rFont val="Arial"/>
        <family val="2"/>
      </rPr>
      <t xml:space="preserve"> para las fiestas en honor al Santísimo Cristo de los Remedios 2024</t>
    </r>
  </si>
  <si>
    <r>
      <t xml:space="preserve">Actuaciones musicales en el anfiteatro “Adolfo Conde” </t>
    </r>
    <r>
      <rPr>
        <b/>
        <sz val="10"/>
        <rFont val="Arial"/>
        <family val="2"/>
      </rPr>
      <t>Actuación musical "DJ Nano"</t>
    </r>
    <r>
      <rPr>
        <sz val="10"/>
        <rFont val="Arial"/>
        <family val="2"/>
      </rPr>
      <t xml:space="preserve"> para las fiestas en honor al Santísimo Cristo de los Remedios 2024</t>
    </r>
  </si>
  <si>
    <r>
      <t>Actuaciones musicales en el anfiteatro “Adolfo Conde” Actuación musical "</t>
    </r>
    <r>
      <rPr>
        <b/>
        <sz val="10"/>
        <rFont val="Arial"/>
        <family val="2"/>
      </rPr>
      <t>Brian Cross</t>
    </r>
    <r>
      <rPr>
        <sz val="10"/>
        <rFont val="Arial"/>
        <family val="2"/>
      </rPr>
      <t>" para las fiestas en honor al Santísimo Cristo de los Remedios 2024</t>
    </r>
  </si>
  <si>
    <r>
      <t xml:space="preserve">Actuaciones musicales en el anfiteatro “Adolfo Conde” Actuación musical </t>
    </r>
    <r>
      <rPr>
        <b/>
        <sz val="10"/>
        <rFont val="Arial"/>
        <family val="2"/>
      </rPr>
      <t xml:space="preserve">"Erz" </t>
    </r>
    <r>
      <rPr>
        <sz val="10"/>
        <rFont val="Arial"/>
        <family val="2"/>
      </rPr>
      <t>para las fiestas en honor al Santísimo Cristo de los Remedios 2024</t>
    </r>
  </si>
  <si>
    <r>
      <t>Actuaciones musicales en el anfiteatro “Adolfo Conde” Actuación musical "</t>
    </r>
    <r>
      <rPr>
        <b/>
        <sz val="10"/>
        <rFont val="Arial"/>
        <family val="2"/>
      </rPr>
      <t>Mago de Oz</t>
    </r>
    <r>
      <rPr>
        <sz val="10"/>
        <rFont val="Arial"/>
        <family val="2"/>
      </rPr>
      <t>" para las fiestas en honor al Santísimo Cristo de los Remedios 2024</t>
    </r>
  </si>
  <si>
    <r>
      <t>Actuaciones musicales (orquestas y charangas) para las fiestas en honor al Santísimo Cristo de los Remedios 2024.  Actuación musical</t>
    </r>
    <r>
      <rPr>
        <b/>
        <sz val="10"/>
        <rFont val="Arial"/>
        <family val="2"/>
      </rPr>
      <t xml:space="preserve"> " Orquesta Venecia"</t>
    </r>
    <r>
      <rPr>
        <sz val="10"/>
        <rFont val="Arial"/>
        <family val="2"/>
      </rPr>
      <t xml:space="preserve"> </t>
    </r>
  </si>
  <si>
    <r>
      <t xml:space="preserve">Actuaciones musicales (orquestas y charangas) para las fiestas en honor al Santísimo Cristo de los Remedios 2024.  Actuación musical </t>
    </r>
    <r>
      <rPr>
        <b/>
        <sz val="10"/>
        <rFont val="Arial"/>
        <family val="2"/>
      </rPr>
      <t xml:space="preserve">LOTE 2" Panther" </t>
    </r>
  </si>
  <si>
    <r>
      <t>Actuaciones musicales (orquestas y charangas) para las fiestas en honor al Santísimo Cristo de los Remedios 2024.  Actuación musical</t>
    </r>
    <r>
      <rPr>
        <b/>
        <sz val="10"/>
        <rFont val="Arial"/>
        <family val="2"/>
      </rPr>
      <t xml:space="preserve"> LOTE 6 " Maxims"</t>
    </r>
  </si>
  <si>
    <r>
      <t xml:space="preserve">Actuaciones musicales (orquestas y charangas) para las fiestas en honor al Santísimo Cristo de los Remedios 2024.  Actuación musical " </t>
    </r>
    <r>
      <rPr>
        <b/>
        <sz val="10"/>
        <rFont val="Arial"/>
        <family val="2"/>
      </rPr>
      <t xml:space="preserve">Swing Machine Orchesta" </t>
    </r>
  </si>
  <si>
    <r>
      <t>Actuaciones musicales (orquestas y charangas) para las fiestas en honor al Santísimo Cristo de los Remedios 2024.  Actuación musical</t>
    </r>
    <r>
      <rPr>
        <b/>
        <sz val="10"/>
        <rFont val="Arial"/>
        <family val="2"/>
      </rPr>
      <t xml:space="preserve"> " Orquesta Scream" </t>
    </r>
  </si>
  <si>
    <r>
      <t xml:space="preserve">Actuaciones musicales (orquestas y charangas) para las fiestas en honor al Santísimo Cristo de los Remedios 2024.  Actuación musical </t>
    </r>
    <r>
      <rPr>
        <b/>
        <sz val="10"/>
        <rFont val="Arial"/>
        <family val="2"/>
      </rPr>
      <t>" La Factoria Orquesta Show"</t>
    </r>
  </si>
  <si>
    <r>
      <t xml:space="preserve">Actuaciones musicales (orquestas y charangas) para las fiestas en honor al Santísimo Cristo de los Remedios 2024.  Actuación musical </t>
    </r>
    <r>
      <rPr>
        <b/>
        <sz val="10"/>
        <rFont val="Arial"/>
        <family val="2"/>
      </rPr>
      <t>" Charanga Xoxongorri"</t>
    </r>
  </si>
  <si>
    <r>
      <t xml:space="preserve">Actuaciones musicales (orquestas y charangas) para las fiestas en honor al Santísimo Cristo de los Remedios 2024.  Actuación musical " </t>
    </r>
    <r>
      <rPr>
        <b/>
        <sz val="10"/>
        <rFont val="Arial"/>
        <family val="2"/>
      </rPr>
      <t>Charanga Asamblea de Majaras"</t>
    </r>
  </si>
  <si>
    <t>45/24</t>
  </si>
  <si>
    <t>Servicio de Orientación y Mediación Familiar Comunitaria</t>
  </si>
  <si>
    <r>
      <t xml:space="preserve">Actuación musical </t>
    </r>
    <r>
      <rPr>
        <b/>
        <sz val="10"/>
        <rFont val="Arial"/>
        <family val="2"/>
      </rPr>
      <t>"Morochos"</t>
    </r>
    <r>
      <rPr>
        <sz val="10"/>
        <rFont val="Arial"/>
        <family val="2"/>
      </rPr>
      <t xml:space="preserve"> para las fiestas en honor al Santísimo Cristo de los Remedios 2024</t>
    </r>
  </si>
  <si>
    <r>
      <t xml:space="preserve">Actuación musical " </t>
    </r>
    <r>
      <rPr>
        <b/>
        <sz val="10"/>
        <rFont val="Arial"/>
        <family val="2"/>
      </rPr>
      <t>Cosa de Dos "</t>
    </r>
    <r>
      <rPr>
        <sz val="10"/>
        <rFont val="Arial"/>
        <family val="2"/>
      </rPr>
      <t xml:space="preserve"> para las fiestas en honor al Santísimo Cristo de los Remedios 2024</t>
    </r>
  </si>
  <si>
    <r>
      <t xml:space="preserve">Actuación musical " </t>
    </r>
    <r>
      <rPr>
        <b/>
        <sz val="10"/>
        <rFont val="Arial"/>
        <family val="2"/>
      </rPr>
      <t>Charanga el Mono</t>
    </r>
    <r>
      <rPr>
        <sz val="10"/>
        <rFont val="Arial"/>
        <family val="2"/>
      </rPr>
      <t>"  para las fiestas en honor al Santísimo Cristo de los Remedios 2024</t>
    </r>
  </si>
  <si>
    <t>84/24 L1</t>
  </si>
  <si>
    <t>Suministro de maquinaria y mobiliario para aulas de cursos del Servicio de Cultura , L1 Horno de cerámica</t>
  </si>
  <si>
    <t>84/24 L3</t>
  </si>
  <si>
    <t>Suministro de maquinaria y mobiliario para aulas de cursos del Servicio de Cultura. L3 Tornos de cerámica ( 2 unidades )</t>
  </si>
  <si>
    <t>84/24 L5</t>
  </si>
  <si>
    <t>Suministro de maquinaria y mobiliario para aulas de cursos del Servicio de Cultura. L5 Mesas</t>
  </si>
  <si>
    <t>Res 2024/5597 de 23 de octubre</t>
  </si>
  <si>
    <t xml:space="preserve">Res 2024/4352 de 6 de agosto </t>
  </si>
  <si>
    <t>Res 2024/6226 de 25 de noviembre</t>
  </si>
  <si>
    <t>Res 2024/6549 de 12 de diciembre</t>
  </si>
  <si>
    <t>Acuerdo JGL 6/468/2024 de 20 de noviembre</t>
  </si>
  <si>
    <t>Res 2024/6733 de 20 de diciembre</t>
  </si>
  <si>
    <t>Res 2024/6732 de 20 de diciembre</t>
  </si>
  <si>
    <t>Res 2024/6731 de 20 de diciembre</t>
  </si>
  <si>
    <t>FERROVIAL CONSTRUCCIÓN, S.A.</t>
  </si>
  <si>
    <t>A28019206</t>
  </si>
  <si>
    <t>Asociacion Centro Trama</t>
  </si>
  <si>
    <t>G80054760</t>
  </si>
  <si>
    <t>PROYECTOS INDUSTRIALES HNOS. ANTÚNEZ SL (PIHA, SL)</t>
  </si>
  <si>
    <t>B06495980</t>
  </si>
  <si>
    <t>SUMINISTROS ANPER S.L.</t>
  </si>
  <si>
    <t>B62475702</t>
  </si>
  <si>
    <t>Aula Mobel  S.L.</t>
  </si>
  <si>
    <t>B10715464</t>
  </si>
  <si>
    <t>Ejecución de las obras 2 meses y 10 días.</t>
  </si>
  <si>
    <t>No</t>
  </si>
  <si>
    <t>Contrato firmado pòr 2 años a contar desde la formalización. Posibilidad de prórroga pòr dos años adicionales.</t>
  </si>
  <si>
    <t>10 días de plazo de entrega para todos los lotes.</t>
  </si>
  <si>
    <t>plazo de garantía 3 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</si>
</sst>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44" formatCode="_-* #,##0.00\ &quot;€&quot;_-;\-* #,##0.00\ &quot;€&quot;_-;_-* &quot;-&quot;??\ &quot;€&quot;_-;_-@_-"/>
    <numFmt numFmtId="43" formatCode="_-* #,##0.00\ _€_-;\-* #,##0.00\ _€_-;_-* &quot;-&quot;??\ _€_-;_-@_-"/>
    <numFmt numFmtId="164" formatCode="#,##0.00\ _€"/>
    <numFmt numFmtId="165" formatCode="_-* #,##0.00\ [$€-C0A]_-;\-* #,##0.00\ [$€-C0A]_-;_-* &quot;-&quot;??\ [$€-C0A]_-;_-@_-"/>
    <numFmt numFmtId="166" formatCode="#,##0.00\ &quot;€&quot;"/>
  </numFmts>
  <fonts count="23" x14ac:knownFonts="1">
    <font>
      <sz val="11"/>
      <color theme="1"/>
      <name val="Calibri"/>
      <family val="2"/>
      <scheme val="minor"/>
    </font>
    <font>
      <sz val="11"/>
      <color theme="1"/>
      <name val="Calibri"/>
      <family val="2"/>
      <scheme val="minor"/>
    </font>
    <font>
      <sz val="9"/>
      <name val="Arial"/>
      <family val="2"/>
    </font>
    <font>
      <sz val="9"/>
      <color theme="1"/>
      <name val="Arial"/>
      <family val="2"/>
    </font>
    <font>
      <sz val="8"/>
      <name val="Arial"/>
      <family val="2"/>
    </font>
    <font>
      <sz val="10"/>
      <name val="Arial"/>
      <family val="2"/>
    </font>
    <font>
      <b/>
      <sz val="9"/>
      <name val="Arial"/>
      <family val="2"/>
    </font>
    <font>
      <sz val="20"/>
      <color theme="1"/>
      <name val="Calibri"/>
      <family val="2"/>
      <scheme val="minor"/>
    </font>
    <font>
      <b/>
      <sz val="11"/>
      <color theme="0"/>
      <name val="Arial"/>
      <family val="2"/>
    </font>
    <font>
      <sz val="11"/>
      <name val="Arial"/>
      <family val="2"/>
    </font>
    <font>
      <sz val="9"/>
      <color theme="1"/>
      <name val="Arial"/>
      <family val="2"/>
    </font>
    <font>
      <sz val="10"/>
      <color theme="1"/>
      <name val="Arial"/>
      <family val="2"/>
    </font>
    <font>
      <sz val="11"/>
      <color theme="1"/>
      <name val="Arial"/>
      <family val="2"/>
    </font>
    <font>
      <i/>
      <sz val="11"/>
      <color theme="1"/>
      <name val="Arial"/>
      <family val="2"/>
    </font>
    <font>
      <b/>
      <sz val="11"/>
      <color theme="1"/>
      <name val="Arial"/>
      <family val="2"/>
    </font>
    <font>
      <sz val="11"/>
      <color theme="4" tint="-0.499984740745262"/>
      <name val="Arial"/>
      <family val="2"/>
    </font>
    <font>
      <sz val="11"/>
      <color rgb="FFFF0000"/>
      <name val="Calibri"/>
      <family val="2"/>
      <scheme val="minor"/>
    </font>
    <font>
      <sz val="8"/>
      <color rgb="FFFF0000"/>
      <name val="Arial"/>
      <family val="2"/>
    </font>
    <font>
      <b/>
      <sz val="10"/>
      <name val="Arial"/>
      <family val="2"/>
    </font>
    <font>
      <sz val="10"/>
      <color theme="1"/>
      <name val="Arial"/>
      <family val="2"/>
    </font>
    <font>
      <sz val="10"/>
      <color rgb="FF000000"/>
      <name val="Arial"/>
      <family val="2"/>
    </font>
    <font>
      <sz val="10"/>
      <color rgb="FF202020"/>
      <name val="Arial"/>
      <family val="2"/>
    </font>
    <font>
      <sz val="10"/>
      <color theme="1"/>
      <name val="Calibri"/>
      <family val="2"/>
      <scheme val="minor"/>
    </font>
  </fonts>
  <fills count="13">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0"/>
        <bgColor theme="8" tint="0.79998168889431442"/>
      </patternFill>
    </fill>
    <fill>
      <patternFill patternType="solid">
        <fgColor theme="3" tint="0.59999389629810485"/>
        <bgColor indexed="64"/>
      </patternFill>
    </fill>
    <fill>
      <patternFill patternType="solid">
        <fgColor indexed="13"/>
        <bgColor indexed="64"/>
      </patternFill>
    </fill>
    <fill>
      <patternFill patternType="solid">
        <fgColor theme="4" tint="0.79998168889431442"/>
        <bgColor theme="4" tint="0.79998168889431442"/>
      </patternFill>
    </fill>
    <fill>
      <patternFill patternType="solid">
        <fgColor indexed="47"/>
        <bgColor indexed="64"/>
      </patternFill>
    </fill>
    <fill>
      <patternFill patternType="solid">
        <fgColor indexed="43"/>
        <bgColor indexed="64"/>
      </patternFill>
    </fill>
    <fill>
      <patternFill patternType="solid">
        <fgColor theme="4" tint="0.59999389629810485"/>
        <bgColor theme="4" tint="0.59999389629810485"/>
      </patternFill>
    </fill>
    <fill>
      <patternFill patternType="solid">
        <fgColor theme="4" tint="0.79998168889431442"/>
        <bgColor indexed="64"/>
      </patternFill>
    </fill>
    <fill>
      <patternFill patternType="solid">
        <fgColor theme="0" tint="-0.14999847407452621"/>
        <bgColor theme="0" tint="-0.14999847407452621"/>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8" tint="0.39997558519241921"/>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top style="thin">
        <color indexed="64"/>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right/>
      <top style="thin">
        <color theme="4" tint="0.3999755851924192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43" fontId="1" fillId="0" borderId="0" applyFont="0" applyFill="0" applyBorder="0" applyAlignment="0" applyProtection="0"/>
    <xf numFmtId="43" fontId="5" fillId="0" borderId="0" applyFont="0" applyFill="0" applyBorder="0" applyAlignment="0" applyProtection="0"/>
  </cellStyleXfs>
  <cellXfs count="228">
    <xf numFmtId="0" fontId="0" fillId="0" borderId="0" xfId="0"/>
    <xf numFmtId="0" fontId="0" fillId="0" borderId="0" xfId="0" applyAlignment="1">
      <alignment wrapText="1"/>
    </xf>
    <xf numFmtId="49" fontId="2" fillId="3"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0" xfId="0" applyAlignment="1">
      <alignment horizontal="center"/>
    </xf>
    <xf numFmtId="0" fontId="2" fillId="2" borderId="2" xfId="0" applyFont="1" applyFill="1" applyBorder="1" applyAlignment="1">
      <alignment horizontal="left" vertical="center" wrapText="1"/>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44" fontId="5" fillId="6"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0" fillId="0" borderId="0" xfId="0" applyBorder="1" applyAlignment="1">
      <alignment wrapText="1"/>
    </xf>
    <xf numFmtId="0" fontId="0" fillId="6" borderId="1" xfId="0" applyFill="1" applyBorder="1" applyAlignment="1">
      <alignment horizontal="center" vertical="center" wrapText="1"/>
    </xf>
    <xf numFmtId="0" fontId="0" fillId="8" borderId="1" xfId="0" applyFill="1" applyBorder="1" applyAlignment="1">
      <alignment horizontal="center"/>
    </xf>
    <xf numFmtId="0" fontId="0" fillId="9" borderId="1" xfId="0" applyFill="1" applyBorder="1" applyAlignment="1">
      <alignment horizontal="center"/>
    </xf>
    <xf numFmtId="44" fontId="0" fillId="8" borderId="1" xfId="1" applyFont="1" applyFill="1" applyBorder="1"/>
    <xf numFmtId="9" fontId="0" fillId="9" borderId="1" xfId="4" applyFont="1" applyFill="1" applyBorder="1" applyAlignment="1">
      <alignment horizontal="center"/>
    </xf>
    <xf numFmtId="44" fontId="0" fillId="9" borderId="1" xfId="1" applyFont="1" applyFill="1" applyBorder="1" applyAlignment="1">
      <alignment horizontal="center"/>
    </xf>
    <xf numFmtId="10" fontId="0" fillId="8" borderId="1" xfId="4" applyNumberFormat="1" applyFont="1" applyFill="1" applyBorder="1" applyAlignment="1">
      <alignment horizontal="center"/>
    </xf>
    <xf numFmtId="0" fontId="2" fillId="10" borderId="1" xfId="0" applyFont="1" applyFill="1" applyBorder="1" applyAlignment="1">
      <alignment horizontal="center" vertical="center" wrapText="1"/>
    </xf>
    <xf numFmtId="0" fontId="2" fillId="7" borderId="1" xfId="6" applyFont="1" applyFill="1" applyBorder="1" applyAlignment="1">
      <alignment horizontal="center" vertical="center" wrapText="1"/>
    </xf>
    <xf numFmtId="0" fontId="9" fillId="0" borderId="1" xfId="0" applyFont="1" applyBorder="1" applyAlignment="1">
      <alignment horizontal="center" vertical="center"/>
    </xf>
    <xf numFmtId="43" fontId="2" fillId="2" borderId="1" xfId="7" applyFont="1" applyFill="1" applyBorder="1" applyAlignment="1">
      <alignment horizontal="center" vertical="center" wrapText="1"/>
    </xf>
    <xf numFmtId="49" fontId="10" fillId="7" borderId="7" xfId="0" applyNumberFormat="1" applyFont="1" applyFill="1" applyBorder="1" applyAlignment="1">
      <alignment horizontal="center" vertical="center" wrapText="1"/>
    </xf>
    <xf numFmtId="0" fontId="10" fillId="10" borderId="1" xfId="6" applyFont="1" applyFill="1" applyBorder="1" applyAlignment="1">
      <alignment horizontal="center" vertical="center" wrapText="1"/>
    </xf>
    <xf numFmtId="0" fontId="10" fillId="7" borderId="7" xfId="6" applyFont="1" applyFill="1" applyBorder="1" applyAlignment="1">
      <alignment horizontal="center" vertical="center" wrapText="1"/>
    </xf>
    <xf numFmtId="0" fontId="10" fillId="7" borderId="7" xfId="0" applyFont="1" applyFill="1" applyBorder="1" applyAlignment="1">
      <alignment horizontal="center" vertical="center" wrapText="1"/>
    </xf>
    <xf numFmtId="44" fontId="10" fillId="7" borderId="7" xfId="1" applyNumberFormat="1" applyFont="1" applyFill="1" applyBorder="1" applyAlignment="1">
      <alignment horizontal="center" vertical="center" wrapText="1"/>
    </xf>
    <xf numFmtId="49" fontId="10" fillId="10" borderId="6" xfId="0" applyNumberFormat="1" applyFont="1" applyFill="1" applyBorder="1" applyAlignment="1">
      <alignment horizontal="center" vertical="center" wrapText="1"/>
    </xf>
    <xf numFmtId="44" fontId="2" fillId="7" borderId="9" xfId="3"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vertical="center"/>
    </xf>
    <xf numFmtId="0" fontId="12" fillId="0" borderId="1" xfId="0" applyFont="1" applyFill="1" applyBorder="1" applyAlignment="1">
      <alignment vertical="center"/>
    </xf>
    <xf numFmtId="49" fontId="12"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9" fillId="11" borderId="1" xfId="0" applyFont="1" applyFill="1" applyBorder="1" applyAlignment="1">
      <alignment horizontal="center" vertical="center"/>
    </xf>
    <xf numFmtId="0" fontId="12" fillId="11" borderId="1" xfId="0" applyFont="1" applyFill="1" applyBorder="1" applyAlignment="1">
      <alignment horizontal="center" vertical="center"/>
    </xf>
    <xf numFmtId="0" fontId="0" fillId="11" borderId="0" xfId="0" applyFill="1"/>
    <xf numFmtId="0" fontId="12" fillId="11" borderId="1" xfId="0" applyFont="1" applyFill="1" applyBorder="1" applyAlignment="1">
      <alignment vertical="center"/>
    </xf>
    <xf numFmtId="0" fontId="15" fillId="11" borderId="1" xfId="0" applyFont="1" applyFill="1" applyBorder="1" applyAlignment="1">
      <alignment vertical="center"/>
    </xf>
    <xf numFmtId="17" fontId="12" fillId="11" borderId="1" xfId="0" quotePrefix="1" applyNumberFormat="1" applyFont="1" applyFill="1" applyBorder="1" applyAlignment="1">
      <alignment horizontal="center" vertical="center"/>
    </xf>
    <xf numFmtId="0" fontId="12" fillId="11" borderId="1" xfId="0" applyFont="1" applyFill="1" applyBorder="1" applyAlignment="1">
      <alignment vertical="center" wrapText="1"/>
    </xf>
    <xf numFmtId="0" fontId="9" fillId="11" borderId="1" xfId="0" applyFont="1" applyFill="1" applyBorder="1" applyAlignment="1">
      <alignment vertical="center" wrapText="1"/>
    </xf>
    <xf numFmtId="0" fontId="9" fillId="0" borderId="1" xfId="0" applyFont="1" applyBorder="1" applyAlignment="1">
      <alignment vertical="center" wrapText="1"/>
    </xf>
    <xf numFmtId="0" fontId="0" fillId="0" borderId="0" xfId="0" applyFill="1"/>
    <xf numFmtId="0" fontId="11" fillId="0" borderId="1" xfId="0" applyFont="1" applyBorder="1" applyAlignment="1">
      <alignment wrapText="1"/>
    </xf>
    <xf numFmtId="0" fontId="11" fillId="0" borderId="1" xfId="0" applyFont="1" applyBorder="1" applyAlignment="1">
      <alignment horizontal="center" vertical="center" wrapText="1"/>
    </xf>
    <xf numFmtId="0" fontId="11" fillId="0" borderId="1" xfId="0" applyFont="1" applyFill="1" applyBorder="1" applyAlignment="1">
      <alignment wrapText="1"/>
    </xf>
    <xf numFmtId="44" fontId="9" fillId="0" borderId="1" xfId="1" applyFont="1" applyFill="1" applyBorder="1" applyAlignment="1">
      <alignment horizontal="center" vertical="center"/>
    </xf>
    <xf numFmtId="0" fontId="5" fillId="0" borderId="6"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3" fillId="0" borderId="12" xfId="6" applyNumberFormat="1" applyFont="1" applyBorder="1" applyAlignment="1">
      <alignment horizontal="center" vertical="center" wrapText="1"/>
    </xf>
    <xf numFmtId="0" fontId="2" fillId="0" borderId="2" xfId="6" applyFont="1" applyFill="1" applyBorder="1" applyAlignment="1">
      <alignment horizontal="center" vertical="center" wrapText="1"/>
    </xf>
    <xf numFmtId="49" fontId="11"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49" fontId="11" fillId="0" borderId="14"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3" fillId="0" borderId="15" xfId="6"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12" xfId="6"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wrapText="1"/>
    </xf>
    <xf numFmtId="44" fontId="11" fillId="0" borderId="1" xfId="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0" fillId="0" borderId="11" xfId="0" applyFont="1" applyFill="1" applyBorder="1" applyAlignment="1">
      <alignment horizontal="left" vertical="center"/>
    </xf>
    <xf numFmtId="0" fontId="20" fillId="0" borderId="1" xfId="0" applyFont="1" applyFill="1" applyBorder="1" applyAlignment="1">
      <alignment horizontal="left" vertical="center"/>
    </xf>
    <xf numFmtId="44" fontId="11" fillId="0" borderId="1" xfId="1" applyNumberFormat="1" applyFont="1" applyBorder="1" applyAlignment="1">
      <alignment vertical="center" wrapText="1"/>
    </xf>
    <xf numFmtId="44" fontId="11" fillId="0" borderId="12" xfId="1" applyNumberFormat="1" applyFont="1" applyBorder="1" applyAlignment="1">
      <alignment vertical="center" wrapText="1"/>
    </xf>
    <xf numFmtId="44" fontId="11" fillId="0" borderId="11" xfId="1" applyNumberFormat="1" applyFont="1" applyBorder="1" applyAlignment="1">
      <alignment vertical="center" wrapText="1"/>
    </xf>
    <xf numFmtId="44" fontId="11" fillId="0" borderId="14" xfId="1" applyNumberFormat="1" applyFont="1" applyBorder="1" applyAlignment="1">
      <alignment vertical="center" wrapText="1"/>
    </xf>
    <xf numFmtId="44" fontId="11" fillId="0" borderId="1" xfId="1" applyNumberFormat="1" applyFont="1" applyBorder="1" applyAlignment="1">
      <alignment horizontal="center" vertical="center" wrapText="1"/>
    </xf>
    <xf numFmtId="4" fontId="20" fillId="0" borderId="1" xfId="0" applyNumberFormat="1" applyFont="1" applyBorder="1" applyAlignment="1">
      <alignment vertical="center"/>
    </xf>
    <xf numFmtId="44" fontId="11" fillId="0" borderId="1" xfId="1" applyNumberFormat="1" applyFont="1" applyFill="1" applyBorder="1" applyAlignment="1">
      <alignment vertical="center" wrapText="1"/>
    </xf>
    <xf numFmtId="49" fontId="11" fillId="12" borderId="1" xfId="0" applyNumberFormat="1" applyFont="1" applyFill="1" applyBorder="1" applyAlignment="1">
      <alignment horizontal="center" vertical="center" wrapText="1"/>
    </xf>
    <xf numFmtId="44" fontId="11" fillId="12" borderId="1" xfId="1" applyNumberFormat="1" applyFont="1" applyFill="1" applyBorder="1" applyAlignment="1">
      <alignment vertical="center" wrapText="1"/>
    </xf>
    <xf numFmtId="0" fontId="11" fillId="12" borderId="1" xfId="0" applyFont="1" applyFill="1" applyBorder="1" applyAlignment="1">
      <alignment wrapText="1"/>
    </xf>
    <xf numFmtId="44" fontId="5" fillId="0" borderId="1" xfId="1" applyNumberFormat="1" applyFont="1" applyBorder="1" applyAlignment="1">
      <alignment vertical="center" wrapText="1"/>
    </xf>
    <xf numFmtId="0" fontId="0" fillId="0" borderId="1" xfId="0" applyFont="1" applyBorder="1" applyAlignment="1">
      <alignment wrapText="1"/>
    </xf>
    <xf numFmtId="0" fontId="11" fillId="0" borderId="11" xfId="0"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44" fontId="11" fillId="0" borderId="11" xfId="1" applyNumberFormat="1" applyFont="1" applyFill="1" applyBorder="1" applyAlignment="1">
      <alignment vertical="center" wrapText="1"/>
    </xf>
    <xf numFmtId="0" fontId="20" fillId="0" borderId="1" xfId="0" applyFont="1" applyFill="1" applyBorder="1" applyAlignment="1">
      <alignment vertical="center" wrapText="1"/>
    </xf>
    <xf numFmtId="44" fontId="5" fillId="0" borderId="1" xfId="1" applyFont="1" applyFill="1" applyBorder="1" applyAlignment="1">
      <alignment vertical="center" wrapText="1"/>
    </xf>
    <xf numFmtId="0" fontId="0" fillId="0" borderId="1" xfId="0" applyFill="1" applyBorder="1" applyAlignment="1">
      <alignment wrapText="1"/>
    </xf>
    <xf numFmtId="6" fontId="20"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4" fontId="11" fillId="0" borderId="12" xfId="1" applyNumberFormat="1" applyFont="1" applyFill="1" applyBorder="1" applyAlignment="1">
      <alignment vertical="center" wrapText="1"/>
    </xf>
    <xf numFmtId="0" fontId="11" fillId="0" borderId="12" xfId="0" applyFont="1" applyFill="1" applyBorder="1" applyAlignment="1">
      <alignment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wrapText="1"/>
    </xf>
    <xf numFmtId="0" fontId="11" fillId="0" borderId="12" xfId="0" applyFont="1" applyFill="1" applyBorder="1" applyAlignment="1">
      <alignment horizontal="left" vertical="center" wrapText="1"/>
    </xf>
    <xf numFmtId="44" fontId="11" fillId="0" borderId="1" xfId="1" applyNumberFormat="1" applyFont="1" applyFill="1" applyBorder="1" applyAlignment="1">
      <alignment horizontal="center" vertical="center" wrapText="1"/>
    </xf>
    <xf numFmtId="4" fontId="20" fillId="0" borderId="1" xfId="0" applyNumberFormat="1" applyFont="1" applyFill="1" applyBorder="1" applyAlignment="1">
      <alignment vertical="center"/>
    </xf>
    <xf numFmtId="49" fontId="11" fillId="0" borderId="1" xfId="0" applyNumberFormat="1" applyFont="1" applyFill="1" applyBorder="1" applyAlignment="1">
      <alignment horizontal="center" vertical="center"/>
    </xf>
    <xf numFmtId="166" fontId="11" fillId="0" borderId="1" xfId="0" applyNumberFormat="1" applyFont="1" applyFill="1" applyBorder="1" applyAlignment="1">
      <alignment vertical="center" wrapText="1"/>
    </xf>
    <xf numFmtId="49" fontId="11" fillId="0" borderId="14" xfId="0" applyNumberFormat="1" applyFont="1" applyFill="1" applyBorder="1" applyAlignment="1">
      <alignment horizontal="center" vertical="center" wrapText="1"/>
    </xf>
    <xf numFmtId="44" fontId="11" fillId="0" borderId="14" xfId="1" applyNumberFormat="1" applyFont="1" applyFill="1" applyBorder="1" applyAlignment="1">
      <alignment vertical="center" wrapText="1"/>
    </xf>
    <xf numFmtId="0" fontId="11" fillId="0" borderId="14" xfId="0" applyFont="1" applyFill="1" applyBorder="1" applyAlignment="1">
      <alignment wrapText="1"/>
    </xf>
    <xf numFmtId="4" fontId="11" fillId="0" borderId="1" xfId="0" applyNumberFormat="1" applyFont="1" applyFill="1" applyBorder="1" applyAlignment="1">
      <alignment vertical="center"/>
    </xf>
    <xf numFmtId="0" fontId="20" fillId="0" borderId="11" xfId="0" applyFont="1" applyFill="1" applyBorder="1" applyAlignment="1">
      <alignment wrapText="1"/>
    </xf>
    <xf numFmtId="6" fontId="20" fillId="0" borderId="1" xfId="0" applyNumberFormat="1" applyFont="1" applyBorder="1" applyAlignment="1">
      <alignment horizontal="center" vertical="center"/>
    </xf>
    <xf numFmtId="4" fontId="20" fillId="0" borderId="1" xfId="0" applyNumberFormat="1"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22" fillId="0" borderId="0" xfId="0" applyFont="1"/>
    <xf numFmtId="44" fontId="5" fillId="0" borderId="1" xfId="1" applyFont="1" applyFill="1" applyBorder="1" applyAlignment="1">
      <alignment horizontal="center" vertical="center"/>
    </xf>
    <xf numFmtId="0" fontId="22" fillId="0" borderId="1" xfId="0" applyFont="1" applyFill="1" applyBorder="1" applyAlignment="1">
      <alignment wrapText="1"/>
    </xf>
    <xf numFmtId="165" fontId="11" fillId="0" borderId="1" xfId="6" applyNumberFormat="1" applyFont="1" applyFill="1" applyBorder="1" applyAlignment="1">
      <alignment horizontal="center" vertical="center" wrapText="1"/>
    </xf>
    <xf numFmtId="0" fontId="22" fillId="0" borderId="0" xfId="0" applyFont="1" applyAlignment="1">
      <alignment horizontal="center"/>
    </xf>
    <xf numFmtId="0" fontId="11" fillId="0" borderId="11" xfId="0" applyFont="1" applyFill="1" applyBorder="1" applyAlignment="1">
      <alignment vertical="center" wrapText="1"/>
    </xf>
    <xf numFmtId="14"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0" borderId="12" xfId="0" applyFont="1" applyFill="1" applyBorder="1" applyAlignment="1">
      <alignment vertical="center" wrapText="1"/>
    </xf>
    <xf numFmtId="0" fontId="20" fillId="0" borderId="1" xfId="0" applyFont="1" applyFill="1" applyBorder="1" applyAlignment="1">
      <alignment vertical="center"/>
    </xf>
    <xf numFmtId="0" fontId="20" fillId="0" borderId="11" xfId="0" applyFont="1" applyFill="1" applyBorder="1" applyAlignment="1">
      <alignment vertical="center"/>
    </xf>
    <xf numFmtId="0" fontId="11" fillId="0" borderId="16"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7" fillId="0" borderId="0" xfId="0" applyFont="1" applyFill="1" applyAlignment="1">
      <alignment wrapText="1"/>
    </xf>
    <xf numFmtId="0" fontId="11" fillId="0" borderId="1" xfId="0" applyFont="1" applyFill="1" applyBorder="1" applyAlignment="1">
      <alignment horizontal="left" wrapText="1"/>
    </xf>
    <xf numFmtId="44" fontId="11" fillId="0" borderId="1" xfId="1" applyFont="1" applyFill="1" applyBorder="1" applyAlignment="1">
      <alignment vertical="center" wrapText="1"/>
    </xf>
    <xf numFmtId="0" fontId="16" fillId="0" borderId="0" xfId="0" applyFont="1" applyFill="1" applyAlignment="1">
      <alignment wrapText="1"/>
    </xf>
    <xf numFmtId="0" fontId="11" fillId="0" borderId="11" xfId="0" applyFont="1" applyFill="1" applyBorder="1" applyAlignment="1">
      <alignment wrapText="1"/>
    </xf>
    <xf numFmtId="0" fontId="3" fillId="0" borderId="1" xfId="6" applyNumberFormat="1" applyFont="1" applyFill="1" applyBorder="1" applyAlignment="1">
      <alignment horizontal="center" vertical="center"/>
    </xf>
    <xf numFmtId="44" fontId="11" fillId="0" borderId="1" xfId="1" applyFont="1" applyFill="1" applyBorder="1" applyAlignment="1">
      <alignment horizontal="center" vertical="center"/>
    </xf>
    <xf numFmtId="0" fontId="1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44" fontId="11" fillId="0" borderId="11" xfId="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166" fontId="21" fillId="0" borderId="11" xfId="0" applyNumberFormat="1" applyFont="1" applyFill="1" applyBorder="1" applyAlignment="1">
      <alignment horizontal="center" vertical="center"/>
    </xf>
    <xf numFmtId="0" fontId="5" fillId="0" borderId="1" xfId="0" applyFont="1" applyFill="1" applyBorder="1" applyAlignment="1">
      <alignment horizontal="left" wrapText="1"/>
    </xf>
    <xf numFmtId="0" fontId="5" fillId="0" borderId="1" xfId="0" applyFont="1" applyFill="1" applyBorder="1" applyAlignment="1">
      <alignment horizontal="center" vertical="center" wrapText="1"/>
    </xf>
    <xf numFmtId="44" fontId="5" fillId="0" borderId="1" xfId="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1" fillId="0" borderId="12" xfId="0" applyFont="1" applyFill="1" applyBorder="1" applyAlignment="1">
      <alignment horizontal="left" wrapText="1"/>
    </xf>
    <xf numFmtId="0" fontId="11" fillId="0" borderId="12" xfId="0" applyFont="1" applyFill="1" applyBorder="1" applyAlignment="1">
      <alignment horizontal="center" vertical="center" wrapText="1"/>
    </xf>
    <xf numFmtId="44" fontId="11" fillId="0" borderId="12" xfId="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left" wrapText="1"/>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1" xfId="0" applyFont="1" applyFill="1" applyBorder="1" applyAlignment="1">
      <alignment wrapText="1"/>
    </xf>
    <xf numFmtId="0" fontId="11" fillId="0" borderId="1" xfId="0" applyFont="1" applyFill="1" applyBorder="1" applyAlignment="1">
      <alignment horizontal="center" wrapText="1"/>
    </xf>
    <xf numFmtId="14" fontId="11" fillId="0" borderId="1" xfId="0" applyNumberFormat="1" applyFont="1" applyFill="1" applyBorder="1" applyAlignment="1">
      <alignment horizontal="center" wrapText="1"/>
    </xf>
    <xf numFmtId="0" fontId="11" fillId="0" borderId="14" xfId="0" applyFont="1" applyFill="1" applyBorder="1" applyAlignment="1">
      <alignment horizontal="left" wrapText="1"/>
    </xf>
    <xf numFmtId="0" fontId="11" fillId="0" borderId="14" xfId="0" applyFont="1" applyFill="1" applyBorder="1" applyAlignment="1">
      <alignment horizontal="center" vertical="center" wrapText="1"/>
    </xf>
    <xf numFmtId="0" fontId="3" fillId="0" borderId="15" xfId="6" applyNumberFormat="1" applyFont="1" applyFill="1" applyBorder="1" applyAlignment="1">
      <alignment horizontal="center" vertical="center" wrapText="1"/>
    </xf>
    <xf numFmtId="44" fontId="11" fillId="0" borderId="14" xfId="1" applyFont="1" applyFill="1" applyBorder="1" applyAlignment="1">
      <alignment horizontal="center" vertical="center" wrapText="1"/>
    </xf>
    <xf numFmtId="14" fontId="11" fillId="0" borderId="14" xfId="0" applyNumberFormat="1" applyFont="1" applyFill="1" applyBorder="1" applyAlignment="1">
      <alignment horizontal="center" vertical="center" wrapText="1"/>
    </xf>
    <xf numFmtId="0" fontId="11" fillId="0" borderId="14" xfId="0" applyFont="1" applyFill="1" applyBorder="1" applyAlignment="1">
      <alignment horizontal="left" vertical="center" wrapText="1"/>
    </xf>
    <xf numFmtId="0" fontId="20" fillId="0" borderId="11" xfId="0" applyFont="1" applyFill="1" applyBorder="1" applyAlignment="1">
      <alignment horizontal="center" vertical="center"/>
    </xf>
    <xf numFmtId="0" fontId="5" fillId="0" borderId="1" xfId="0" applyFont="1" applyFill="1" applyBorder="1" applyAlignment="1">
      <alignment horizontal="left" vertical="center" wrapText="1"/>
    </xf>
    <xf numFmtId="14" fontId="0" fillId="0" borderId="1" xfId="0" applyNumberFormat="1" applyFill="1" applyBorder="1" applyAlignment="1">
      <alignment wrapText="1"/>
    </xf>
    <xf numFmtId="0" fontId="20" fillId="0" borderId="1" xfId="0" applyFont="1" applyFill="1" applyBorder="1" applyAlignment="1">
      <alignment wrapText="1"/>
    </xf>
    <xf numFmtId="0" fontId="20" fillId="0" borderId="16" xfId="0" applyFont="1" applyFill="1" applyBorder="1" applyAlignment="1">
      <alignment horizontal="left" vertical="center"/>
    </xf>
    <xf numFmtId="0" fontId="11" fillId="12" borderId="1" xfId="0" applyFont="1" applyFill="1" applyBorder="1" applyAlignment="1">
      <alignment horizontal="center" vertical="center" wrapText="1"/>
    </xf>
    <xf numFmtId="4" fontId="20" fillId="12" borderId="1" xfId="0" applyNumberFormat="1" applyFont="1" applyFill="1" applyBorder="1" applyAlignment="1">
      <alignment vertical="center"/>
    </xf>
    <xf numFmtId="4" fontId="11" fillId="12" borderId="1" xfId="0" applyNumberFormat="1" applyFont="1" applyFill="1" applyBorder="1" applyAlignment="1">
      <alignment vertical="center"/>
    </xf>
    <xf numFmtId="0" fontId="0" fillId="12" borderId="1" xfId="0" applyFont="1" applyFill="1" applyBorder="1" applyAlignment="1">
      <alignment wrapText="1"/>
    </xf>
    <xf numFmtId="44" fontId="5" fillId="12" borderId="1" xfId="1" applyNumberFormat="1" applyFont="1" applyFill="1" applyBorder="1" applyAlignment="1">
      <alignment vertical="center" wrapText="1"/>
    </xf>
    <xf numFmtId="0" fontId="11" fillId="12" borderId="12" xfId="0" applyFont="1" applyFill="1" applyBorder="1" applyAlignment="1">
      <alignment wrapText="1"/>
    </xf>
    <xf numFmtId="44" fontId="11" fillId="12" borderId="12" xfId="1" applyNumberFormat="1" applyFont="1" applyFill="1" applyBorder="1" applyAlignment="1">
      <alignment vertical="center" wrapText="1"/>
    </xf>
    <xf numFmtId="166" fontId="21" fillId="12" borderId="11" xfId="0" applyNumberFormat="1" applyFont="1" applyFill="1" applyBorder="1" applyAlignment="1">
      <alignment horizontal="center" vertical="center"/>
    </xf>
    <xf numFmtId="166" fontId="11" fillId="12" borderId="1" xfId="0" applyNumberFormat="1" applyFont="1" applyFill="1" applyBorder="1" applyAlignment="1">
      <alignment vertical="center" wrapText="1"/>
    </xf>
    <xf numFmtId="44" fontId="11" fillId="12" borderId="11" xfId="1" applyNumberFormat="1" applyFont="1" applyFill="1" applyBorder="1" applyAlignment="1">
      <alignment vertical="center" wrapText="1"/>
    </xf>
    <xf numFmtId="44" fontId="11" fillId="0" borderId="11" xfId="1" applyFont="1" applyFill="1" applyBorder="1" applyAlignment="1">
      <alignment vertical="center" wrapText="1"/>
    </xf>
    <xf numFmtId="44" fontId="20" fillId="0" borderId="1" xfId="1" applyFont="1" applyFill="1" applyBorder="1" applyAlignment="1">
      <alignment horizontal="center" vertical="center"/>
    </xf>
    <xf numFmtId="44" fontId="11" fillId="0" borderId="12" xfId="1" applyFont="1" applyFill="1" applyBorder="1" applyAlignment="1">
      <alignment vertical="center" wrapText="1"/>
    </xf>
    <xf numFmtId="44" fontId="20" fillId="0" borderId="1" xfId="1" applyFont="1" applyFill="1" applyBorder="1" applyAlignment="1">
      <alignment vertical="center"/>
    </xf>
    <xf numFmtId="44" fontId="11" fillId="0" borderId="14" xfId="1" applyFont="1" applyFill="1" applyBorder="1" applyAlignment="1">
      <alignment vertical="center" wrapText="1"/>
    </xf>
    <xf numFmtId="44" fontId="11" fillId="0" borderId="1" xfId="1" applyFont="1" applyFill="1" applyBorder="1" applyAlignment="1">
      <alignment vertical="center"/>
    </xf>
    <xf numFmtId="44" fontId="21" fillId="0" borderId="1" xfId="1" applyFont="1" applyFill="1" applyBorder="1" applyAlignment="1">
      <alignment horizontal="center" vertical="center"/>
    </xf>
    <xf numFmtId="14" fontId="9" fillId="11" borderId="20" xfId="0" applyNumberFormat="1" applyFont="1" applyFill="1" applyBorder="1" applyAlignment="1">
      <alignment horizontal="center" vertical="center" wrapText="1"/>
    </xf>
    <xf numFmtId="14" fontId="9" fillId="0" borderId="20" xfId="0" applyNumberFormat="1" applyFont="1" applyBorder="1" applyAlignment="1">
      <alignment horizontal="center" vertical="center"/>
    </xf>
    <xf numFmtId="14" fontId="9" fillId="11" borderId="20" xfId="0" applyNumberFormat="1" applyFont="1" applyFill="1" applyBorder="1" applyAlignment="1">
      <alignment horizontal="center" vertical="center"/>
    </xf>
    <xf numFmtId="0" fontId="12" fillId="11" borderId="19" xfId="0" applyFont="1" applyFill="1" applyBorder="1" applyAlignment="1">
      <alignment horizontal="left" vertical="center" wrapText="1"/>
    </xf>
    <xf numFmtId="0" fontId="12" fillId="0" borderId="19"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9" fillId="0" borderId="18" xfId="0" applyNumberFormat="1" applyFont="1" applyFill="1" applyBorder="1" applyAlignment="1">
      <alignment horizontal="center" vertical="center"/>
    </xf>
    <xf numFmtId="0" fontId="9" fillId="0" borderId="2" xfId="0" applyFont="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9" fillId="0" borderId="2" xfId="0" applyFont="1" applyFill="1" applyBorder="1" applyAlignment="1">
      <alignment vertical="center" wrapText="1"/>
    </xf>
    <xf numFmtId="0" fontId="12" fillId="0" borderId="17" xfId="0" applyFont="1" applyBorder="1" applyAlignment="1">
      <alignment horizontal="left" vertical="center" wrapText="1"/>
    </xf>
    <xf numFmtId="0" fontId="3" fillId="12" borderId="1" xfId="6" applyNumberFormat="1" applyFont="1" applyFill="1" applyBorder="1" applyAlignment="1">
      <alignment horizontal="center" vertical="center" wrapText="1"/>
    </xf>
    <xf numFmtId="0" fontId="3" fillId="12" borderId="12" xfId="6" applyNumberFormat="1" applyFont="1" applyFill="1" applyBorder="1" applyAlignment="1">
      <alignment horizontal="center" vertical="center" wrapText="1"/>
    </xf>
    <xf numFmtId="49" fontId="11" fillId="12" borderId="1" xfId="0" applyNumberFormat="1" applyFont="1" applyFill="1" applyBorder="1" applyAlignment="1">
      <alignment horizontal="center" vertical="center"/>
    </xf>
    <xf numFmtId="49" fontId="5" fillId="12" borderId="1" xfId="0" applyNumberFormat="1" applyFont="1" applyFill="1" applyBorder="1" applyAlignment="1">
      <alignment horizontal="center" vertical="center" wrapText="1"/>
    </xf>
    <xf numFmtId="0" fontId="2" fillId="12" borderId="2" xfId="6" applyNumberFormat="1" applyFont="1" applyFill="1" applyBorder="1" applyAlignment="1">
      <alignment horizontal="center" vertical="center" wrapText="1"/>
    </xf>
    <xf numFmtId="49" fontId="11" fillId="12" borderId="12" xfId="0" applyNumberFormat="1" applyFont="1" applyFill="1" applyBorder="1" applyAlignment="1">
      <alignment horizontal="center" vertical="center" wrapText="1"/>
    </xf>
    <xf numFmtId="0" fontId="2" fillId="0" borderId="2" xfId="6" applyNumberFormat="1" applyFont="1" applyBorder="1" applyAlignment="1">
      <alignment horizontal="center" vertical="center" wrapText="1"/>
    </xf>
    <xf numFmtId="49" fontId="11" fillId="12" borderId="7" xfId="0" applyNumberFormat="1" applyFont="1" applyFill="1" applyBorder="1" applyAlignment="1">
      <alignment horizontal="center" vertical="center" wrapText="1"/>
    </xf>
    <xf numFmtId="0" fontId="3" fillId="12" borderId="7" xfId="6" applyNumberFormat="1" applyFont="1" applyFill="1" applyBorder="1" applyAlignment="1">
      <alignment horizontal="center" vertical="center" wrapText="1"/>
    </xf>
    <xf numFmtId="0" fontId="11" fillId="12" borderId="7" xfId="0" applyFont="1" applyFill="1" applyBorder="1" applyAlignment="1">
      <alignment wrapText="1"/>
    </xf>
    <xf numFmtId="44" fontId="11" fillId="12" borderId="7" xfId="1" applyNumberFormat="1" applyFont="1" applyFill="1" applyBorder="1" applyAlignment="1">
      <alignment vertical="center" wrapText="1"/>
    </xf>
    <xf numFmtId="0" fontId="7" fillId="0" borderId="8" xfId="0" applyFont="1" applyBorder="1" applyAlignment="1">
      <alignment horizontal="center" wrapText="1"/>
    </xf>
    <xf numFmtId="0" fontId="6" fillId="6" borderId="10" xfId="0" applyFont="1" applyFill="1" applyBorder="1" applyAlignment="1">
      <alignment horizontal="center" vertical="center" textRotation="90" wrapText="1"/>
    </xf>
    <xf numFmtId="0" fontId="6" fillId="6" borderId="0" xfId="0" applyFont="1" applyFill="1" applyBorder="1" applyAlignment="1">
      <alignment horizontal="center" vertical="center" textRotation="90" wrapText="1"/>
    </xf>
  </cellXfs>
  <cellStyles count="9">
    <cellStyle name="Euro" xfId="5"/>
    <cellStyle name="Millares" xfId="7" builtinId="3"/>
    <cellStyle name="Millares 2" xfId="8"/>
    <cellStyle name="Moneda" xfId="1" builtinId="4"/>
    <cellStyle name="Moneda 2" xfId="3"/>
    <cellStyle name="Normal" xfId="0" builtinId="0"/>
    <cellStyle name="Normal 2" xfId="6"/>
    <cellStyle name="Normal 3" xfId="2"/>
    <cellStyle name="Porcentaje" xfId="4" builtinId="5"/>
  </cellStyles>
  <dxfs count="50">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numFmt numFmtId="165"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165" formatCode="_-* #,##0.00\ [$€-C0A]_-;\-* #,##0.00\ [$€-C0A]_-;_-* &quot;-&quot;??\ [$€-C0A]_-;_-@_-"/>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165"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165"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165" formatCode="_-* #,##0.00\ [$€-C0A]_-;\-* #,##0.00\ [$€-C0A]_-;_-* &quot;-&quot;??\ [$€-C0A]_-;_-@_-"/>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165"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165" formatCode="_-* #,##0.00\ [$€-C0A]_-;\-* #,##0.00\ [$€-C0A]_-;_-* &quot;-&quot;??\ [$€-C0A]_-;_-@_-"/>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165"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0" formatCode="@"/>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relativeIndent="0" justifyLastLine="0" shrinkToFit="0" readingOrder="0"/>
    </dxf>
    <dxf>
      <border outline="0">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67"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67"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67"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34" formatCode="_-* #,##0.00\ &quot;€&quot;_-;\-* #,##0.00\ &quot;€&quot;_-;_-* &quot;-&quot;??\ &quot;€&quot;_-;_-@_-"/>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34" formatCode="_-* #,##0.00\ &quot;€&quot;_-;\-* #,##0.00\ &quot;€&quot;_-;_-* &quot;-&quot;??\ &quot;€&quot;_-;_-@_-"/>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scheme val="none"/>
      </font>
      <numFmt numFmtId="166" formatCode="#,##0.00\ &quot;€&quo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justify"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scheme val="none"/>
      </font>
      <numFmt numFmtId="30" formatCode="@"/>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relative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7.5417644914945819E-2"/>
          <c:y val="0.20198483773219431"/>
          <c:w val="0.6647468985644881"/>
          <c:h val="0.7963164475685176"/>
        </c:manualLayout>
      </c:layout>
      <c:pie3DChart>
        <c:varyColors val="1"/>
        <c:ser>
          <c:idx val="0"/>
          <c:order val="0"/>
          <c:explosion val="25"/>
          <c:dPt>
            <c:idx val="1"/>
            <c:bubble3D val="0"/>
            <c:explosion val="27"/>
          </c:dPt>
          <c:dLbls>
            <c:dLbl>
              <c:idx val="0"/>
              <c:layout>
                <c:manualLayout>
                  <c:x val="0.26233942224613227"/>
                  <c:y val="-4.9756817134499406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3.7353347135955832E-2"/>
                  <c:y val="6.5402165855222294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0.11451007482760309"/>
                  <c:y val="-9.442908376910901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4.9940564494655559E-2"/>
                  <c:y val="-0.14452450361643726"/>
                </c:manualLayout>
              </c:layou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0.22667519820891949"/>
                  <c:y val="-0.13816318046122097"/>
                </c:manualLayout>
              </c:layou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procedimiento!$B$3:$B$8</c:f>
              <c:strCache>
                <c:ptCount val="6"/>
                <c:pt idx="0">
                  <c:v>Abierto ordinario</c:v>
                </c:pt>
                <c:pt idx="1">
                  <c:v>Armonizado</c:v>
                </c:pt>
                <c:pt idx="2">
                  <c:v>Negociado S/P</c:v>
                </c:pt>
                <c:pt idx="3">
                  <c:v>Negociado C/P</c:v>
                </c:pt>
                <c:pt idx="4">
                  <c:v>Abierto Simplificado</c:v>
                </c:pt>
                <c:pt idx="5">
                  <c:v>Abierto Simp. Abreviado</c:v>
                </c:pt>
              </c:strCache>
            </c:strRef>
          </c:cat>
          <c:val>
            <c:numRef>
              <c:f>procedimiento!$D$3:$D$8</c:f>
              <c:numCache>
                <c:formatCode>0.00%</c:formatCode>
                <c:ptCount val="6"/>
                <c:pt idx="0">
                  <c:v>1.3080166905614926E-2</c:v>
                </c:pt>
                <c:pt idx="1">
                  <c:v>0.95880442286485756</c:v>
                </c:pt>
                <c:pt idx="2">
                  <c:v>7.6944210119667721E-3</c:v>
                </c:pt>
                <c:pt idx="3">
                  <c:v>2.7744130563556337E-4</c:v>
                </c:pt>
                <c:pt idx="4">
                  <c:v>1.6439891808578515E-2</c:v>
                </c:pt>
                <c:pt idx="5">
                  <c:v>3.7036561033467947E-3</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xdr:colOff>
      <xdr:row>9</xdr:row>
      <xdr:rowOff>129540</xdr:rowOff>
    </xdr:from>
    <xdr:to>
      <xdr:col>6</xdr:col>
      <xdr:colOff>22860</xdr:colOff>
      <xdr:row>31</xdr:row>
      <xdr:rowOff>99060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T\1%20Tramitaci&#243;n\Seguimiento%20y%20transparencia\relacion%20expedientes%20y%20adjudicatarios\Relaci&#243;n%20expdtes%20C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NT\1%20Tramitaci&#243;n\Seguimiento%20y%20transparencia\relacion%20expedientes%20y%20adjudicatarios\Relaci&#243;n%20expd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1%20Tramitaci&#243;n/Seguimiento%20y%20transparencia/relacion%20expedientes%20y%20adjudicatarios/Relaci&#243;n%20expd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uesta"/>
      <sheetName val="2020"/>
      <sheetName val="2019"/>
      <sheetName val="CON 2018"/>
      <sheetName val="CON 2017"/>
      <sheetName val="CON 2016"/>
      <sheetName val="CON 2015"/>
      <sheetName val="CON 2014"/>
      <sheetName val="CON 2013"/>
      <sheetName val="CON 2012"/>
      <sheetName val="CON 2011"/>
      <sheetName val="CON 2010"/>
      <sheetName val="CON 2009"/>
      <sheetName val="CON 2008"/>
      <sheetName val="PAT 2011"/>
      <sheetName val="Lista desplegable 2012"/>
      <sheetName val="Lista desplegable anterior"/>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Tipo</v>
          </cell>
          <cell r="B1" t="str">
            <v>Procedimiento</v>
          </cell>
          <cell r="C1" t="str">
            <v>Tramitación</v>
          </cell>
          <cell r="E1" t="str">
            <v>Dpto</v>
          </cell>
          <cell r="G1" t="str">
            <v>Prorroga</v>
          </cell>
        </row>
        <row r="2">
          <cell r="A2" t="str">
            <v>Asistencia Técnica</v>
          </cell>
          <cell r="B2" t="str">
            <v>Abierto</v>
          </cell>
          <cell r="C2" t="str">
            <v>Emergencia</v>
          </cell>
          <cell r="E2" t="str">
            <v>Alcaldía</v>
          </cell>
          <cell r="G2" t="str">
            <v>Si</v>
          </cell>
        </row>
        <row r="3">
          <cell r="A3" t="str">
            <v>Colaboración entre s. público y s. privado</v>
          </cell>
          <cell r="B3" t="str">
            <v>Armonizado</v>
          </cell>
          <cell r="C3" t="str">
            <v>Ordinario</v>
          </cell>
          <cell r="E3" t="str">
            <v>Archivo</v>
          </cell>
          <cell r="G3" t="str">
            <v>No</v>
          </cell>
        </row>
        <row r="4">
          <cell r="A4" t="str">
            <v xml:space="preserve">Concesión  </v>
          </cell>
          <cell r="B4" t="str">
            <v>Abierto Simplificado</v>
          </cell>
          <cell r="C4" t="str">
            <v>Urgente</v>
          </cell>
          <cell r="E4" t="str">
            <v>Artes Escénicas</v>
          </cell>
        </row>
        <row r="5">
          <cell r="A5" t="str">
            <v>Concesión obras públicas</v>
          </cell>
          <cell r="B5" t="str">
            <v>Abierto Simp. REDUC</v>
          </cell>
          <cell r="E5" t="str">
            <v>Asesoría Jurídica</v>
          </cell>
        </row>
        <row r="6">
          <cell r="A6" t="str">
            <v>Gestión Servicios públicos</v>
          </cell>
          <cell r="B6" t="str">
            <v>Negociado S/P</v>
          </cell>
          <cell r="E6" t="str">
            <v>Asuntos Generales</v>
          </cell>
        </row>
        <row r="7">
          <cell r="A7" t="str">
            <v>Mixtos</v>
          </cell>
          <cell r="B7" t="str">
            <v>Restringido</v>
          </cell>
          <cell r="E7" t="str">
            <v>Barrio</v>
          </cell>
        </row>
        <row r="8">
          <cell r="A8" t="str">
            <v xml:space="preserve">Obras </v>
          </cell>
          <cell r="B8" t="str">
            <v>Negociado C/P</v>
          </cell>
          <cell r="E8" t="str">
            <v>Bienestar Social</v>
          </cell>
        </row>
        <row r="9">
          <cell r="A9" t="str">
            <v>Privado</v>
          </cell>
          <cell r="E9" t="str">
            <v>Circulación y Transportes</v>
          </cell>
        </row>
        <row r="10">
          <cell r="A10" t="str">
            <v>Servicios</v>
          </cell>
          <cell r="E10" t="str">
            <v>Comercio y Consumo</v>
          </cell>
        </row>
        <row r="11">
          <cell r="A11" t="str">
            <v>Suministros</v>
          </cell>
          <cell r="E11" t="str">
            <v>Contratación</v>
          </cell>
        </row>
        <row r="12">
          <cell r="A12" t="str">
            <v>Administrativo Especial</v>
          </cell>
          <cell r="E12" t="str">
            <v>Cooperación</v>
          </cell>
        </row>
        <row r="13">
          <cell r="A13" t="str">
            <v>Enajenación</v>
          </cell>
          <cell r="E13" t="str">
            <v>Cultura</v>
          </cell>
        </row>
        <row r="14">
          <cell r="E14" t="str">
            <v>Deportes</v>
          </cell>
        </row>
        <row r="15">
          <cell r="E15" t="str">
            <v xml:space="preserve">Desarrollo Local </v>
          </cell>
        </row>
        <row r="16">
          <cell r="E16" t="str">
            <v>Disciplina Vial</v>
          </cell>
        </row>
        <row r="17">
          <cell r="E17" t="str">
            <v>Economía</v>
          </cell>
        </row>
        <row r="18">
          <cell r="E18" t="str">
            <v>Educación e Infancia</v>
          </cell>
        </row>
        <row r="19">
          <cell r="E19" t="str">
            <v>Extinción de Incendios</v>
          </cell>
        </row>
        <row r="20">
          <cell r="E20" t="str">
            <v>Festejos</v>
          </cell>
        </row>
        <row r="21">
          <cell r="E21" t="str">
            <v>Hacienda</v>
          </cell>
        </row>
        <row r="22">
          <cell r="E22" t="str">
            <v>Igualdad</v>
          </cell>
        </row>
        <row r="23">
          <cell r="E23" t="str">
            <v>Inmigración</v>
          </cell>
        </row>
        <row r="24">
          <cell r="E24" t="str">
            <v>Intervención</v>
          </cell>
        </row>
        <row r="25">
          <cell r="E25" t="str">
            <v>Juventud</v>
          </cell>
        </row>
        <row r="26">
          <cell r="E26" t="str">
            <v>Mantenimiento</v>
          </cell>
        </row>
        <row r="27">
          <cell r="E27" t="str">
            <v>Mayores</v>
          </cell>
        </row>
        <row r="28">
          <cell r="E28" t="str">
            <v>Medio Ambiente</v>
          </cell>
        </row>
        <row r="29">
          <cell r="E29" t="str">
            <v>Medios Audiovisuales</v>
          </cell>
        </row>
        <row r="30">
          <cell r="E30" t="str">
            <v>Medios de Comunicación</v>
          </cell>
        </row>
        <row r="31">
          <cell r="E31" t="str">
            <v>Movilidad</v>
          </cell>
        </row>
        <row r="32">
          <cell r="E32" t="str">
            <v>Mujer</v>
          </cell>
        </row>
        <row r="33">
          <cell r="E33" t="str">
            <v>Nuevas Tecnologías</v>
          </cell>
        </row>
        <row r="34">
          <cell r="E34" t="str">
            <v>Obras y Servicios</v>
          </cell>
        </row>
        <row r="35">
          <cell r="E35" t="str">
            <v>Organización y calidad</v>
          </cell>
        </row>
        <row r="36">
          <cell r="E36" t="str">
            <v>Parques y Jardines</v>
          </cell>
        </row>
        <row r="37">
          <cell r="E37" t="str">
            <v>Participación Ciudadana</v>
          </cell>
        </row>
        <row r="38">
          <cell r="E38" t="str">
            <v>Patrimonio</v>
          </cell>
        </row>
        <row r="39">
          <cell r="E39" t="str">
            <v>Personas Mayores</v>
          </cell>
        </row>
        <row r="40">
          <cell r="E40" t="str">
            <v>Policía Local</v>
          </cell>
        </row>
        <row r="41">
          <cell r="E41" t="str">
            <v>Protección Civil</v>
          </cell>
        </row>
        <row r="42">
          <cell r="E42" t="str">
            <v>RRHH</v>
          </cell>
        </row>
        <row r="43">
          <cell r="E43" t="str">
            <v>Salud</v>
          </cell>
        </row>
        <row r="44">
          <cell r="E44" t="str">
            <v>Secretaría</v>
          </cell>
        </row>
        <row r="45">
          <cell r="E45" t="str">
            <v>Servicios Auxiliares</v>
          </cell>
        </row>
        <row r="46">
          <cell r="E46" t="str">
            <v>Servicios Internos</v>
          </cell>
        </row>
        <row r="47">
          <cell r="E47" t="str">
            <v>Servicios Sociales</v>
          </cell>
        </row>
        <row r="48">
          <cell r="E48" t="str">
            <v>Tesorería</v>
          </cell>
        </row>
        <row r="49">
          <cell r="E49" t="str">
            <v>Universidad Popular</v>
          </cell>
        </row>
        <row r="50">
          <cell r="E50" t="str">
            <v>Urbanismo</v>
          </cell>
        </row>
      </sheetData>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Lista desplegable 2012"/>
      <sheetName val="Modificaciones contratos"/>
      <sheetName val="2020"/>
      <sheetName val="2019"/>
      <sheetName val="CON 2018"/>
      <sheetName val="CON 2017"/>
      <sheetName val="CON 2016"/>
      <sheetName val="CON 2015"/>
      <sheetName val="CON 2014"/>
      <sheetName val="CON 2013"/>
      <sheetName val="CON 2012"/>
      <sheetName val="CON 2011"/>
      <sheetName val="CON 2010"/>
      <sheetName val="CON 2009"/>
      <sheetName val="CON 2008"/>
      <sheetName val="PAT 2011"/>
      <sheetName val="Lista desplegable anterior"/>
      <sheetName val="Hoja1"/>
      <sheetName val="Encuesta"/>
      <sheetName val="Relación expdtes"/>
    </sheetNames>
    <sheetDataSet>
      <sheetData sheetId="0" refreshError="1"/>
      <sheetData sheetId="1">
        <row r="1">
          <cell r="A1" t="str">
            <v>Tipo</v>
          </cell>
          <cell r="B1" t="str">
            <v>Procedimiento</v>
          </cell>
        </row>
        <row r="2">
          <cell r="A2" t="str">
            <v>Asistencia Técnica</v>
          </cell>
          <cell r="B2" t="str">
            <v>Abierto ordinario</v>
          </cell>
        </row>
        <row r="3">
          <cell r="A3" t="str">
            <v>Colaboración entre s. público y s. privado</v>
          </cell>
          <cell r="B3" t="str">
            <v>Armonizado</v>
          </cell>
        </row>
        <row r="4">
          <cell r="A4" t="str">
            <v xml:space="preserve">Concesión  </v>
          </cell>
          <cell r="B4" t="str">
            <v>Abierto Simplificado</v>
          </cell>
        </row>
        <row r="5">
          <cell r="A5" t="str">
            <v>Concesión obras públicas</v>
          </cell>
          <cell r="B5" t="str">
            <v>Abierto S. ABREVIADO</v>
          </cell>
        </row>
        <row r="6">
          <cell r="A6" t="str">
            <v>Gestión Servicios públicos</v>
          </cell>
          <cell r="B6" t="str">
            <v>Negociado S/P</v>
          </cell>
        </row>
        <row r="7">
          <cell r="A7" t="str">
            <v>Mixtos</v>
          </cell>
          <cell r="B7" t="str">
            <v>Restringido</v>
          </cell>
        </row>
        <row r="8">
          <cell r="A8" t="str">
            <v xml:space="preserve">Obras </v>
          </cell>
          <cell r="B8" t="str">
            <v>Negociado C/P</v>
          </cell>
        </row>
        <row r="9">
          <cell r="A9" t="str">
            <v>Privado</v>
          </cell>
        </row>
        <row r="10">
          <cell r="A10" t="str">
            <v>Servicios</v>
          </cell>
        </row>
        <row r="11">
          <cell r="A11" t="str">
            <v>Suministros</v>
          </cell>
        </row>
        <row r="12">
          <cell r="A12" t="str">
            <v>Administrativo Especial</v>
          </cell>
        </row>
        <row r="13">
          <cell r="A13" t="str">
            <v>Enajenación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5"/>
      <sheetName val="2024"/>
      <sheetName val="2023"/>
      <sheetName val="2022"/>
      <sheetName val="Modificaciones contratos"/>
      <sheetName val="Lista desplegable 2012"/>
      <sheetName val="2021"/>
      <sheetName val="Relación expdtes"/>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id="2" name="Tabla2" displayName="Tabla2" ref="A1:W90" totalsRowShown="0" headerRowDxfId="49" dataDxfId="47" headerRowBorderDxfId="48" tableBorderDxfId="46">
  <autoFilter ref="A1:W90"/>
  <tableColumns count="23">
    <tableColumn id="1" name="EXPEDIENTES" dataDxfId="45"/>
    <tableColumn id="2" name="OBJETO" dataDxfId="44"/>
    <tableColumn id="3" name="Tipo " dataDxfId="43"/>
    <tableColumn id="4" name="Procedimiento" dataDxfId="42"/>
    <tableColumn id="5" name="Tramitación" dataDxfId="41"/>
    <tableColumn id="6" name="Dpto/Sección" dataDxfId="40"/>
    <tableColumn id="7" name="IMPORTE LICITACIÓN CON IVA" dataDxfId="39" dataCellStyle="Moneda"/>
    <tableColumn id="8" name="RESOLUCION o _x000a_ACUERDO APROBACIÓN" dataDxfId="38"/>
    <tableColumn id="9" name="RESOLUCION o _x000a_ACUERDO ADJUDICACIÓN" dataDxfId="37"/>
    <tableColumn id="10" name="Perfil/Platf de Cont inicio exp" dataDxfId="36"/>
    <tableColumn id="13" name="DOUE" dataDxfId="35"/>
    <tableColumn id="14" name="Nº _x000a_Licitadores" dataDxfId="34"/>
    <tableColumn id="15" name="Adjudicatario" dataDxfId="33"/>
    <tableColumn id="16" name="CIF / DNI" dataDxfId="32"/>
    <tableColumn id="17" name="Precio Canon" dataDxfId="31"/>
    <tableColumn id="18" name="Precio de adjudicación _x000a_sin IVA" dataDxfId="30" dataCellStyle="Moneda"/>
    <tableColumn id="19" name="IVA" dataDxfId="29" dataCellStyle="Moneda"/>
    <tableColumn id="20" name="Total adjudicación_x000a_con IVA" dataDxfId="28" dataCellStyle="Moneda">
      <calculatedColumnFormula>P2+Q2</calculatedColumnFormula>
    </tableColumn>
    <tableColumn id="21" name="Fecha firma del  contrato" dataDxfId="27"/>
    <tableColumn id="23" name="Plazo de ejecución" dataDxfId="26"/>
    <tableColumn id="25" name="Posibilidad de Prórroga" dataDxfId="25"/>
    <tableColumn id="12" name="Duración de la prórrga" dataDxfId="24"/>
    <tableColumn id="11" name="Observaciones" dataDxfId="23"/>
  </tableColumns>
  <tableStyleInfo name="TableStyleMedium16" showFirstColumn="0" showLastColumn="0" showRowStripes="1" showColumnStripes="0"/>
</table>
</file>

<file path=xl/tables/table2.xml><?xml version="1.0" encoding="utf-8"?>
<table xmlns="http://schemas.openxmlformats.org/spreadsheetml/2006/main" id="3" name="Tabla24" displayName="Tabla24" ref="A1:G90" totalsRowShown="0" headerRowDxfId="22" dataDxfId="20" headerRowBorderDxfId="21" tableBorderDxfId="19">
  <autoFilter ref="A1:G90"/>
  <sortState ref="A2:G90">
    <sortCondition ref="B1:B90"/>
  </sortState>
  <tableColumns count="7">
    <tableColumn id="1" name="EXPTE " dataDxfId="18" totalsRowDxfId="17" dataCellStyle="Moneda"/>
    <tableColumn id="15" name="Adjudicatario" dataDxfId="16" totalsRowDxfId="15" dataCellStyle="Moneda"/>
    <tableColumn id="17" name="Precio Canon" dataDxfId="14" totalsRowDxfId="13" dataCellStyle="Normal 2"/>
    <tableColumn id="18" name="Precio de adjudicación _x000a_sin IVA" dataDxfId="12" totalsRowDxfId="11" dataCellStyle="Moneda"/>
    <tableColumn id="19" name="IVA" dataDxfId="10" dataCellStyle="Moneda"/>
    <tableColumn id="20" name="Total adjudicación_x000a_con IVA" dataDxfId="9" dataCellStyle="Moneda">
      <calculatedColumnFormula>D2+E2</calculatedColumnFormula>
    </tableColumn>
    <tableColumn id="26" name="Observaciones" dataDxfId="8" totalsRowDxfId="7" dataCellStyle="Moneda"/>
  </tableColumns>
  <tableStyleInfo name="TableStyleMedium2" showFirstColumn="0" showLastColumn="0" showRowStripes="1" showColumnStripes="0"/>
</table>
</file>

<file path=xl/tables/table3.xml><?xml version="1.0" encoding="utf-8"?>
<table xmlns="http://schemas.openxmlformats.org/spreadsheetml/2006/main" id="4" name="Tabla4" displayName="Tabla4" ref="A1:F13" totalsRowShown="0" headerRowDxfId="6" headerRowBorderDxfId="5" tableBorderDxfId="4" totalsRowBorderDxfId="3">
  <autoFilter ref="A1:F13"/>
  <tableColumns count="6">
    <tableColumn id="1" name="Acuerdo / Resolución"/>
    <tableColumn id="2" name="Año" dataDxfId="2"/>
    <tableColumn id="3" name="Expediente"/>
    <tableColumn id="4" name="OBJETO" dataDxfId="1"/>
    <tableColumn id="5" name="importe de modificación"/>
    <tableColumn id="6" name="Descripc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contrataciondelestado.es/wps/myportal/!ut/p/b1/jdDLDoIwEAXQb_EDyExbWsoSK6UgvhWlG9KFMRofG-P3W4wrE6uzm-Tc3MmAhTYiAhMqJeMp7MBe3eN4cPfj7erO_W5FF-czpbShiPmEITVJIXOmENfCg9YDzlTcVM1crMoCsTR6VG8Ix4KK__L4ZTIM5mv2zn8DnP7XHyj4kd-CDZL-ghcIvegFAj-YmttlD61nSZc1-SIrU4bFMNVIK17zCpe-N4Y1tONPNVsJ4tVcmamRBCXpVQ0Xe9Zap-UpdpHLBoMnEXvRVg!!/dl4/d5/L2dBISEvZ0FBIS9nQSEh/pw/Z7_AVEQAI930GB9F02J5L5J0R2004/act/id=9E0imWdacXQ/p=javax.servlet.include.path_info=QCPjspQCPdetalleQCPMainDetalle.jsp/496587978737/-/"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contrataciondelestado.es/wps/myportal/!ut/p/b1/jdDLDoIwEAXQb_EDyExbWsoSK6UgvhWlG9KFMRofG-P3W4wrE6uzm-Tc3MmAhTYiAhMqJeMp7MBe3eN4cPfj7erO_W5FF-czpbShiPmEITVJIXOmENfCg9YDzlTcVM1crMoCsTR6VG8Ix4KK__L4ZTIM5mv2zn8DnP7XHyj4kd-CDZL-ghcIvegFAj-YmttlD61nSZc1-SIrU4bFMNVIK17zCpe-N4Y1tONPNVsJ4tVcmamRBCXpVQ0Xe9Zap-UpdpHLBoMnEXvRVg!!/dl4/d5/L2dBISEvZ0FBIS9nQSEh/pw/Z7_AVEQAI930GB9F02J5L5J0R2004/act/id=9E0imWdacXQ/p=javax.servlet.include.path_info=QCPjspQCPdetalleQCPMainDetalle.jsp/496587978737/-/"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topLeftCell="N1" zoomScaleNormal="100" workbookViewId="0">
      <pane ySplit="1" topLeftCell="A83" activePane="bottomLeft" state="frozen"/>
      <selection pane="bottomLeft" activeCell="P87" sqref="P87"/>
    </sheetView>
  </sheetViews>
  <sheetFormatPr baseColWidth="10" defaultColWidth="11.5546875" defaultRowHeight="14.4" x14ac:dyDescent="0.3"/>
  <cols>
    <col min="1" max="1" width="14.33203125" style="144" customWidth="1"/>
    <col min="2" max="2" width="50.6640625" style="144" customWidth="1"/>
    <col min="3" max="3" width="11.5546875" style="144"/>
    <col min="4" max="4" width="25.5546875" style="144" customWidth="1"/>
    <col min="5" max="5" width="11.5546875" style="144"/>
    <col min="6" max="6" width="19.109375" style="144" bestFit="1" customWidth="1"/>
    <col min="7" max="7" width="24.33203125" style="144" bestFit="1" customWidth="1"/>
    <col min="8" max="8" width="16.44140625" style="144" customWidth="1"/>
    <col min="9" max="9" width="14.5546875" style="144" customWidth="1"/>
    <col min="10" max="10" width="21.44140625" style="144" customWidth="1"/>
    <col min="11" max="12" width="11.5546875" style="144"/>
    <col min="13" max="13" width="21.6640625" style="144" customWidth="1"/>
    <col min="14" max="15" width="11.5546875" style="144"/>
    <col min="16" max="16" width="24.77734375" style="144" bestFit="1" customWidth="1"/>
    <col min="17" max="17" width="16.109375" style="144" bestFit="1" customWidth="1"/>
    <col min="18" max="18" width="21.109375" style="144" bestFit="1" customWidth="1"/>
    <col min="19" max="19" width="18.88671875" style="144" customWidth="1"/>
    <col min="20" max="20" width="29.33203125" style="144" customWidth="1"/>
    <col min="21" max="22" width="17.6640625" style="144" customWidth="1"/>
    <col min="23" max="23" width="25.77734375" style="144" customWidth="1"/>
    <col min="24" max="16384" width="11.5546875" style="144"/>
  </cols>
  <sheetData>
    <row r="1" spans="1:23" s="141" customFormat="1" ht="49.8" customHeight="1" x14ac:dyDescent="0.2">
      <c r="A1" s="136" t="s">
        <v>147</v>
      </c>
      <c r="B1" s="137" t="s">
        <v>0</v>
      </c>
      <c r="C1" s="137" t="s">
        <v>1</v>
      </c>
      <c r="D1" s="137" t="s">
        <v>2</v>
      </c>
      <c r="E1" s="137" t="s">
        <v>3</v>
      </c>
      <c r="F1" s="137" t="s">
        <v>4</v>
      </c>
      <c r="G1" s="137" t="s">
        <v>5</v>
      </c>
      <c r="H1" s="137" t="s">
        <v>6</v>
      </c>
      <c r="I1" s="138" t="s">
        <v>7</v>
      </c>
      <c r="J1" s="137" t="s">
        <v>8</v>
      </c>
      <c r="K1" s="137" t="s">
        <v>9</v>
      </c>
      <c r="L1" s="137" t="s">
        <v>10</v>
      </c>
      <c r="M1" s="137" t="s">
        <v>11</v>
      </c>
      <c r="N1" s="137" t="s">
        <v>12</v>
      </c>
      <c r="O1" s="137" t="s">
        <v>13</v>
      </c>
      <c r="P1" s="139" t="s">
        <v>14</v>
      </c>
      <c r="Q1" s="140" t="s">
        <v>15</v>
      </c>
      <c r="R1" s="140" t="s">
        <v>16</v>
      </c>
      <c r="S1" s="139" t="s">
        <v>17</v>
      </c>
      <c r="T1" s="137" t="s">
        <v>18</v>
      </c>
      <c r="U1" s="138" t="s">
        <v>19</v>
      </c>
      <c r="V1" s="138" t="s">
        <v>148</v>
      </c>
      <c r="W1" s="137" t="s">
        <v>20</v>
      </c>
    </row>
    <row r="2" spans="1:23" ht="40.200000000000003" x14ac:dyDescent="0.3">
      <c r="A2" s="73" t="s">
        <v>205</v>
      </c>
      <c r="B2" s="142" t="s">
        <v>206</v>
      </c>
      <c r="C2" s="77" t="s">
        <v>21</v>
      </c>
      <c r="D2" s="76" t="s">
        <v>354</v>
      </c>
      <c r="E2" s="77" t="s">
        <v>23</v>
      </c>
      <c r="F2" s="77" t="s">
        <v>355</v>
      </c>
      <c r="G2" s="143">
        <v>53240</v>
      </c>
      <c r="H2" s="75" t="s">
        <v>371</v>
      </c>
      <c r="I2" s="79" t="s">
        <v>428</v>
      </c>
      <c r="J2" s="79">
        <v>45363</v>
      </c>
      <c r="K2" s="75"/>
      <c r="L2" s="75">
        <v>22</v>
      </c>
      <c r="M2" s="94" t="s">
        <v>489</v>
      </c>
      <c r="N2" s="75" t="s">
        <v>490</v>
      </c>
      <c r="O2" s="62"/>
      <c r="P2" s="110">
        <v>44000</v>
      </c>
      <c r="Q2" s="116">
        <v>9240</v>
      </c>
      <c r="R2" s="63">
        <f t="shared" ref="R2:R65" si="0">P2+Q2</f>
        <v>53240</v>
      </c>
      <c r="S2" s="79">
        <v>45477</v>
      </c>
      <c r="T2" s="74" t="s">
        <v>626</v>
      </c>
      <c r="U2" s="75" t="s">
        <v>627</v>
      </c>
      <c r="V2" s="75" t="s">
        <v>30</v>
      </c>
      <c r="W2" s="62"/>
    </row>
    <row r="3" spans="1:23" ht="66.599999999999994" x14ac:dyDescent="0.3">
      <c r="A3" s="73" t="s">
        <v>207</v>
      </c>
      <c r="B3" s="142" t="s">
        <v>208</v>
      </c>
      <c r="C3" s="77" t="s">
        <v>21</v>
      </c>
      <c r="D3" s="76" t="s">
        <v>354</v>
      </c>
      <c r="E3" s="77" t="s">
        <v>23</v>
      </c>
      <c r="F3" s="77" t="s">
        <v>29</v>
      </c>
      <c r="G3" s="78">
        <v>73810</v>
      </c>
      <c r="H3" s="75" t="s">
        <v>372</v>
      </c>
      <c r="I3" s="79" t="s">
        <v>429</v>
      </c>
      <c r="J3" s="79">
        <v>45359</v>
      </c>
      <c r="K3" s="75"/>
      <c r="L3" s="75">
        <v>1</v>
      </c>
      <c r="M3" s="74" t="s">
        <v>491</v>
      </c>
      <c r="N3" s="75" t="s">
        <v>492</v>
      </c>
      <c r="O3" s="62"/>
      <c r="P3" s="88">
        <v>43200</v>
      </c>
      <c r="Q3" s="88">
        <v>9072</v>
      </c>
      <c r="R3" s="63">
        <f t="shared" si="0"/>
        <v>52272</v>
      </c>
      <c r="S3" s="79">
        <v>45517</v>
      </c>
      <c r="T3" s="74" t="s">
        <v>628</v>
      </c>
      <c r="U3" s="75" t="s">
        <v>28</v>
      </c>
      <c r="V3" s="75" t="s">
        <v>26</v>
      </c>
      <c r="W3" s="62"/>
    </row>
    <row r="4" spans="1:23" ht="40.200000000000003" x14ac:dyDescent="0.3">
      <c r="A4" s="73" t="s">
        <v>209</v>
      </c>
      <c r="B4" s="145" t="s">
        <v>210</v>
      </c>
      <c r="C4" s="75" t="s">
        <v>21</v>
      </c>
      <c r="D4" s="76" t="s">
        <v>40</v>
      </c>
      <c r="E4" s="75" t="s">
        <v>23</v>
      </c>
      <c r="F4" s="75" t="s">
        <v>29</v>
      </c>
      <c r="G4" s="143">
        <v>52453.5</v>
      </c>
      <c r="H4" s="75" t="s">
        <v>373</v>
      </c>
      <c r="I4" s="75" t="s">
        <v>430</v>
      </c>
      <c r="J4" s="79"/>
      <c r="K4" s="75"/>
      <c r="L4" s="75">
        <v>1</v>
      </c>
      <c r="M4" s="74" t="s">
        <v>493</v>
      </c>
      <c r="N4" s="75" t="s">
        <v>494</v>
      </c>
      <c r="O4" s="62"/>
      <c r="P4" s="88">
        <v>43350</v>
      </c>
      <c r="Q4" s="88">
        <v>9103.5</v>
      </c>
      <c r="R4" s="63">
        <f t="shared" si="0"/>
        <v>52453.5</v>
      </c>
      <c r="S4" s="79">
        <v>45476</v>
      </c>
      <c r="T4" s="74" t="s">
        <v>629</v>
      </c>
      <c r="U4" s="75" t="s">
        <v>627</v>
      </c>
      <c r="V4" s="75" t="s">
        <v>24</v>
      </c>
      <c r="W4" s="62"/>
    </row>
    <row r="5" spans="1:23" ht="27" x14ac:dyDescent="0.3">
      <c r="A5" s="73" t="s">
        <v>211</v>
      </c>
      <c r="B5" s="142" t="s">
        <v>212</v>
      </c>
      <c r="C5" s="75" t="s">
        <v>21</v>
      </c>
      <c r="D5" s="76" t="s">
        <v>22</v>
      </c>
      <c r="E5" s="75" t="s">
        <v>23</v>
      </c>
      <c r="F5" s="75" t="s">
        <v>41</v>
      </c>
      <c r="G5" s="78">
        <v>242000</v>
      </c>
      <c r="H5" s="75" t="s">
        <v>374</v>
      </c>
      <c r="I5" s="75" t="s">
        <v>431</v>
      </c>
      <c r="J5" s="79">
        <v>45419</v>
      </c>
      <c r="K5" s="79">
        <v>45419</v>
      </c>
      <c r="L5" s="75">
        <v>3</v>
      </c>
      <c r="M5" s="74" t="s">
        <v>495</v>
      </c>
      <c r="N5" s="75" t="s">
        <v>496</v>
      </c>
      <c r="O5" s="62"/>
      <c r="P5" s="88">
        <v>200000</v>
      </c>
      <c r="Q5" s="88">
        <v>42000</v>
      </c>
      <c r="R5" s="63">
        <f t="shared" si="0"/>
        <v>242000</v>
      </c>
      <c r="S5" s="79">
        <v>45545</v>
      </c>
      <c r="T5" s="74" t="s">
        <v>24</v>
      </c>
      <c r="U5" s="75" t="s">
        <v>28</v>
      </c>
      <c r="V5" s="75" t="s">
        <v>30</v>
      </c>
      <c r="W5" s="62"/>
    </row>
    <row r="6" spans="1:23" ht="26.4" x14ac:dyDescent="0.3">
      <c r="A6" s="111" t="s">
        <v>213</v>
      </c>
      <c r="B6" s="131" t="s">
        <v>214</v>
      </c>
      <c r="C6" s="75" t="s">
        <v>21</v>
      </c>
      <c r="D6" s="77" t="s">
        <v>356</v>
      </c>
      <c r="E6" s="146" t="s">
        <v>23</v>
      </c>
      <c r="F6" s="77" t="s">
        <v>355</v>
      </c>
      <c r="G6" s="147">
        <v>50345.120000000003</v>
      </c>
      <c r="H6" s="79" t="s">
        <v>375</v>
      </c>
      <c r="I6" s="79" t="s">
        <v>432</v>
      </c>
      <c r="J6" s="79">
        <v>45411</v>
      </c>
      <c r="K6" s="75"/>
      <c r="L6" s="148">
        <v>1</v>
      </c>
      <c r="M6" s="96" t="s">
        <v>497</v>
      </c>
      <c r="N6" s="149" t="s">
        <v>498</v>
      </c>
      <c r="O6" s="62"/>
      <c r="P6" s="112">
        <v>39527.160000000003</v>
      </c>
      <c r="Q6" s="112">
        <v>8300.7000000000007</v>
      </c>
      <c r="R6" s="63">
        <f t="shared" si="0"/>
        <v>47827.86</v>
      </c>
      <c r="S6" s="150">
        <v>45485</v>
      </c>
      <c r="T6" s="74" t="s">
        <v>630</v>
      </c>
      <c r="U6" s="75" t="s">
        <v>28</v>
      </c>
      <c r="V6" s="75" t="s">
        <v>24</v>
      </c>
      <c r="W6" s="62"/>
    </row>
    <row r="7" spans="1:23" ht="39.6" x14ac:dyDescent="0.3">
      <c r="A7" s="73" t="s">
        <v>215</v>
      </c>
      <c r="B7" s="142" t="s">
        <v>216</v>
      </c>
      <c r="C7" s="75" t="s">
        <v>21</v>
      </c>
      <c r="D7" s="76" t="s">
        <v>356</v>
      </c>
      <c r="E7" s="75" t="s">
        <v>23</v>
      </c>
      <c r="F7" s="75" t="s">
        <v>357</v>
      </c>
      <c r="G7" s="78">
        <v>280000</v>
      </c>
      <c r="H7" s="75" t="s">
        <v>376</v>
      </c>
      <c r="I7" s="75" t="s">
        <v>433</v>
      </c>
      <c r="J7" s="79">
        <v>45405</v>
      </c>
      <c r="K7" s="75"/>
      <c r="L7" s="75">
        <v>5</v>
      </c>
      <c r="M7" s="74" t="s">
        <v>499</v>
      </c>
      <c r="N7" s="75" t="s">
        <v>500</v>
      </c>
      <c r="O7" s="62"/>
      <c r="P7" s="88">
        <v>271180</v>
      </c>
      <c r="Q7" s="88">
        <v>0</v>
      </c>
      <c r="R7" s="63">
        <f t="shared" si="0"/>
        <v>271180</v>
      </c>
      <c r="S7" s="79">
        <v>45533</v>
      </c>
      <c r="T7" s="74" t="s">
        <v>631</v>
      </c>
      <c r="U7" s="75" t="s">
        <v>28</v>
      </c>
      <c r="V7" s="75" t="s">
        <v>24</v>
      </c>
      <c r="W7" s="62"/>
    </row>
    <row r="8" spans="1:23" ht="26.4" x14ac:dyDescent="0.3">
      <c r="A8" s="73" t="s">
        <v>217</v>
      </c>
      <c r="B8" s="74" t="s">
        <v>218</v>
      </c>
      <c r="C8" s="75" t="s">
        <v>21</v>
      </c>
      <c r="D8" s="77" t="s">
        <v>40</v>
      </c>
      <c r="E8" s="75" t="s">
        <v>23</v>
      </c>
      <c r="F8" s="75" t="s">
        <v>29</v>
      </c>
      <c r="G8" s="151">
        <v>28677</v>
      </c>
      <c r="H8" s="75" t="s">
        <v>377</v>
      </c>
      <c r="I8" s="75" t="s">
        <v>434</v>
      </c>
      <c r="J8" s="79">
        <v>45422</v>
      </c>
      <c r="K8" s="75"/>
      <c r="L8" s="75">
        <v>1</v>
      </c>
      <c r="M8" s="74" t="s">
        <v>501</v>
      </c>
      <c r="N8" s="75" t="s">
        <v>502</v>
      </c>
      <c r="O8" s="62"/>
      <c r="P8" s="97">
        <v>23700</v>
      </c>
      <c r="Q8" s="97">
        <v>4977</v>
      </c>
      <c r="R8" s="63">
        <f t="shared" si="0"/>
        <v>28677</v>
      </c>
      <c r="S8" s="79">
        <v>45476</v>
      </c>
      <c r="T8" s="74" t="s">
        <v>632</v>
      </c>
      <c r="U8" s="75" t="s">
        <v>633</v>
      </c>
      <c r="V8" s="75" t="s">
        <v>24</v>
      </c>
      <c r="W8" s="62"/>
    </row>
    <row r="9" spans="1:23" ht="27" x14ac:dyDescent="0.3">
      <c r="A9" s="73" t="s">
        <v>219</v>
      </c>
      <c r="B9" s="62" t="s">
        <v>220</v>
      </c>
      <c r="C9" s="75" t="s">
        <v>21</v>
      </c>
      <c r="D9" s="76" t="s">
        <v>354</v>
      </c>
      <c r="E9" s="75" t="s">
        <v>23</v>
      </c>
      <c r="F9" s="75" t="s">
        <v>358</v>
      </c>
      <c r="G9" s="78">
        <v>16117.2</v>
      </c>
      <c r="H9" s="75" t="s">
        <v>378</v>
      </c>
      <c r="I9" s="75" t="s">
        <v>435</v>
      </c>
      <c r="J9" s="79">
        <v>45419</v>
      </c>
      <c r="K9" s="75"/>
      <c r="L9" s="75">
        <v>2</v>
      </c>
      <c r="M9" s="74" t="s">
        <v>503</v>
      </c>
      <c r="N9" s="152" t="s">
        <v>504</v>
      </c>
      <c r="O9" s="62"/>
      <c r="P9" s="88">
        <v>9413.24</v>
      </c>
      <c r="Q9" s="88">
        <v>1976.78</v>
      </c>
      <c r="R9" s="63">
        <f t="shared" si="0"/>
        <v>11390.02</v>
      </c>
      <c r="S9" s="79">
        <v>45477</v>
      </c>
      <c r="T9" s="74" t="s">
        <v>630</v>
      </c>
      <c r="U9" s="75" t="s">
        <v>633</v>
      </c>
      <c r="V9" s="75" t="s">
        <v>24</v>
      </c>
      <c r="W9" s="62"/>
    </row>
    <row r="10" spans="1:23" ht="40.200000000000003" x14ac:dyDescent="0.3">
      <c r="A10" s="73" t="s">
        <v>221</v>
      </c>
      <c r="B10" s="142" t="s">
        <v>222</v>
      </c>
      <c r="C10" s="75" t="s">
        <v>21</v>
      </c>
      <c r="D10" s="76" t="s">
        <v>354</v>
      </c>
      <c r="E10" s="75" t="s">
        <v>23</v>
      </c>
      <c r="F10" s="75" t="s">
        <v>47</v>
      </c>
      <c r="G10" s="78">
        <v>23690</v>
      </c>
      <c r="H10" s="75" t="s">
        <v>379</v>
      </c>
      <c r="I10" s="75" t="s">
        <v>436</v>
      </c>
      <c r="J10" s="79">
        <v>45441</v>
      </c>
      <c r="K10" s="75"/>
      <c r="L10" s="75">
        <v>1</v>
      </c>
      <c r="M10" s="94" t="s">
        <v>505</v>
      </c>
      <c r="N10" s="75" t="s">
        <v>506</v>
      </c>
      <c r="O10" s="62"/>
      <c r="P10" s="88">
        <v>19369.55</v>
      </c>
      <c r="Q10" s="88">
        <v>1774.45</v>
      </c>
      <c r="R10" s="63">
        <f t="shared" si="0"/>
        <v>21144</v>
      </c>
      <c r="S10" s="79">
        <v>45539</v>
      </c>
      <c r="T10" s="74" t="s">
        <v>634</v>
      </c>
      <c r="U10" s="75" t="s">
        <v>28</v>
      </c>
      <c r="V10" s="75" t="s">
        <v>26</v>
      </c>
      <c r="W10" s="62"/>
    </row>
    <row r="11" spans="1:23" ht="39.6" x14ac:dyDescent="0.3">
      <c r="A11" s="73" t="s">
        <v>223</v>
      </c>
      <c r="B11" s="142" t="s">
        <v>224</v>
      </c>
      <c r="C11" s="75" t="s">
        <v>21</v>
      </c>
      <c r="D11" s="76" t="s">
        <v>22</v>
      </c>
      <c r="E11" s="75" t="s">
        <v>23</v>
      </c>
      <c r="F11" s="75" t="s">
        <v>45</v>
      </c>
      <c r="G11" s="78">
        <v>191840</v>
      </c>
      <c r="H11" s="75" t="s">
        <v>380</v>
      </c>
      <c r="I11" s="75" t="s">
        <v>437</v>
      </c>
      <c r="J11" s="79">
        <v>45455</v>
      </c>
      <c r="K11" s="79">
        <v>45455</v>
      </c>
      <c r="L11" s="75">
        <v>3</v>
      </c>
      <c r="M11" s="74" t="s">
        <v>507</v>
      </c>
      <c r="N11" s="75" t="s">
        <v>508</v>
      </c>
      <c r="O11" s="62"/>
      <c r="P11" s="88">
        <v>171400</v>
      </c>
      <c r="Q11" s="88">
        <v>17140</v>
      </c>
      <c r="R11" s="63">
        <f t="shared" si="0"/>
        <v>188540</v>
      </c>
      <c r="S11" s="79">
        <v>45618</v>
      </c>
      <c r="T11" s="74" t="s">
        <v>635</v>
      </c>
      <c r="U11" s="75" t="s">
        <v>633</v>
      </c>
      <c r="V11" s="75" t="s">
        <v>26</v>
      </c>
      <c r="W11" s="62"/>
    </row>
    <row r="12" spans="1:23" ht="27" x14ac:dyDescent="0.3">
      <c r="A12" s="73" t="s">
        <v>225</v>
      </c>
      <c r="B12" s="142" t="s">
        <v>226</v>
      </c>
      <c r="C12" s="75" t="s">
        <v>21</v>
      </c>
      <c r="D12" s="76" t="s">
        <v>354</v>
      </c>
      <c r="E12" s="75" t="s">
        <v>23</v>
      </c>
      <c r="F12" s="75" t="s">
        <v>145</v>
      </c>
      <c r="G12" s="78">
        <v>81760.659999999989</v>
      </c>
      <c r="H12" s="75" t="s">
        <v>381</v>
      </c>
      <c r="I12" s="75" t="s">
        <v>438</v>
      </c>
      <c r="J12" s="79">
        <v>45447</v>
      </c>
      <c r="K12" s="75"/>
      <c r="L12" s="75">
        <v>1</v>
      </c>
      <c r="M12" s="74" t="s">
        <v>509</v>
      </c>
      <c r="N12" s="75" t="s">
        <v>510</v>
      </c>
      <c r="O12" s="62"/>
      <c r="P12" s="88">
        <v>61827.27</v>
      </c>
      <c r="Q12" s="88">
        <v>12983.73</v>
      </c>
      <c r="R12" s="63">
        <f t="shared" si="0"/>
        <v>74811</v>
      </c>
      <c r="S12" s="79">
        <v>45513</v>
      </c>
      <c r="T12" s="74" t="s">
        <v>636</v>
      </c>
      <c r="U12" s="75" t="s">
        <v>48</v>
      </c>
      <c r="V12" s="75"/>
      <c r="W12" s="62"/>
    </row>
    <row r="13" spans="1:23" ht="27" x14ac:dyDescent="0.3">
      <c r="A13" s="73" t="s">
        <v>227</v>
      </c>
      <c r="B13" s="142" t="s">
        <v>228</v>
      </c>
      <c r="C13" s="75" t="s">
        <v>21</v>
      </c>
      <c r="D13" s="76" t="s">
        <v>354</v>
      </c>
      <c r="E13" s="75" t="s">
        <v>23</v>
      </c>
      <c r="F13" s="75" t="s">
        <v>43</v>
      </c>
      <c r="G13" s="78">
        <v>118582.42</v>
      </c>
      <c r="H13" s="75" t="s">
        <v>382</v>
      </c>
      <c r="I13" s="75" t="s">
        <v>439</v>
      </c>
      <c r="J13" s="79">
        <v>45443</v>
      </c>
      <c r="K13" s="75"/>
      <c r="L13" s="75">
        <v>2</v>
      </c>
      <c r="M13" s="74" t="s">
        <v>511</v>
      </c>
      <c r="N13" s="75" t="s">
        <v>512</v>
      </c>
      <c r="O13" s="62"/>
      <c r="P13" s="88">
        <v>93157.79</v>
      </c>
      <c r="Q13" s="88">
        <v>19563.14</v>
      </c>
      <c r="R13" s="63">
        <f t="shared" si="0"/>
        <v>112720.93</v>
      </c>
      <c r="S13" s="79">
        <v>45503</v>
      </c>
      <c r="T13" s="74" t="s">
        <v>637</v>
      </c>
      <c r="U13" s="75" t="s">
        <v>48</v>
      </c>
      <c r="V13" s="59"/>
      <c r="W13" s="75" t="s">
        <v>699</v>
      </c>
    </row>
    <row r="14" spans="1:23" ht="53.4" x14ac:dyDescent="0.3">
      <c r="A14" s="73" t="s">
        <v>229</v>
      </c>
      <c r="B14" s="145" t="s">
        <v>230</v>
      </c>
      <c r="C14" s="75" t="s">
        <v>21</v>
      </c>
      <c r="D14" s="76" t="s">
        <v>356</v>
      </c>
      <c r="E14" s="75" t="s">
        <v>23</v>
      </c>
      <c r="F14" s="75" t="s">
        <v>359</v>
      </c>
      <c r="G14" s="78">
        <v>174918.49</v>
      </c>
      <c r="H14" s="75" t="s">
        <v>383</v>
      </c>
      <c r="I14" s="75" t="s">
        <v>440</v>
      </c>
      <c r="J14" s="79">
        <v>45459</v>
      </c>
      <c r="K14" s="75"/>
      <c r="L14" s="75">
        <v>2</v>
      </c>
      <c r="M14" s="74" t="s">
        <v>513</v>
      </c>
      <c r="N14" s="153" t="s">
        <v>514</v>
      </c>
      <c r="O14" s="62"/>
      <c r="P14" s="154">
        <v>151964.4</v>
      </c>
      <c r="Q14" s="88">
        <v>15196.44</v>
      </c>
      <c r="R14" s="63">
        <f t="shared" si="0"/>
        <v>167160.84</v>
      </c>
      <c r="S14" s="79">
        <v>45615</v>
      </c>
      <c r="T14" s="74" t="s">
        <v>638</v>
      </c>
      <c r="U14" s="75" t="s">
        <v>28</v>
      </c>
      <c r="V14" s="75" t="s">
        <v>26</v>
      </c>
      <c r="W14" s="62"/>
    </row>
    <row r="15" spans="1:23" ht="79.2" x14ac:dyDescent="0.3">
      <c r="A15" s="73" t="s">
        <v>231</v>
      </c>
      <c r="B15" s="74" t="s">
        <v>232</v>
      </c>
      <c r="C15" s="75" t="s">
        <v>31</v>
      </c>
      <c r="D15" s="76" t="s">
        <v>354</v>
      </c>
      <c r="E15" s="75" t="s">
        <v>23</v>
      </c>
      <c r="F15" s="75" t="s">
        <v>43</v>
      </c>
      <c r="G15" s="78">
        <v>49955.06</v>
      </c>
      <c r="H15" s="75" t="s">
        <v>384</v>
      </c>
      <c r="I15" s="75" t="s">
        <v>441</v>
      </c>
      <c r="J15" s="79">
        <v>45456</v>
      </c>
      <c r="K15" s="75"/>
      <c r="L15" s="75">
        <v>2</v>
      </c>
      <c r="M15" s="74" t="s">
        <v>515</v>
      </c>
      <c r="N15" s="75" t="s">
        <v>516</v>
      </c>
      <c r="O15" s="62"/>
      <c r="P15" s="88">
        <v>34712.550000000003</v>
      </c>
      <c r="Q15" s="88">
        <v>7289.64</v>
      </c>
      <c r="R15" s="63">
        <f t="shared" si="0"/>
        <v>42002.19</v>
      </c>
      <c r="S15" s="79">
        <v>45503</v>
      </c>
      <c r="T15" s="74" t="s">
        <v>639</v>
      </c>
      <c r="U15" s="75" t="s">
        <v>28</v>
      </c>
      <c r="V15" s="75" t="s">
        <v>26</v>
      </c>
      <c r="W15" s="62"/>
    </row>
    <row r="16" spans="1:23" ht="40.200000000000003" x14ac:dyDescent="0.3">
      <c r="A16" s="73" t="s">
        <v>233</v>
      </c>
      <c r="B16" s="142" t="s">
        <v>234</v>
      </c>
      <c r="C16" s="75" t="s">
        <v>21</v>
      </c>
      <c r="D16" s="76" t="s">
        <v>354</v>
      </c>
      <c r="E16" s="75" t="s">
        <v>23</v>
      </c>
      <c r="F16" s="75" t="s">
        <v>43</v>
      </c>
      <c r="G16" s="78">
        <v>171328.74</v>
      </c>
      <c r="H16" s="75" t="s">
        <v>385</v>
      </c>
      <c r="I16" s="75" t="s">
        <v>442</v>
      </c>
      <c r="J16" s="79">
        <v>45450</v>
      </c>
      <c r="K16" s="75"/>
      <c r="L16" s="75">
        <v>2</v>
      </c>
      <c r="M16" s="74" t="s">
        <v>517</v>
      </c>
      <c r="N16" s="75" t="s">
        <v>518</v>
      </c>
      <c r="O16" s="62"/>
      <c r="P16" s="88">
        <v>118938.96</v>
      </c>
      <c r="Q16" s="88">
        <v>24977.18</v>
      </c>
      <c r="R16" s="63">
        <f t="shared" si="0"/>
        <v>143916.14000000001</v>
      </c>
      <c r="S16" s="79">
        <v>45510</v>
      </c>
      <c r="T16" s="74" t="s">
        <v>640</v>
      </c>
      <c r="U16" s="75" t="s">
        <v>48</v>
      </c>
      <c r="V16" s="75"/>
      <c r="W16" s="62"/>
    </row>
    <row r="17" spans="1:23" ht="66" x14ac:dyDescent="0.3">
      <c r="A17" s="73" t="s">
        <v>235</v>
      </c>
      <c r="B17" s="145" t="s">
        <v>236</v>
      </c>
      <c r="C17" s="75" t="s">
        <v>31</v>
      </c>
      <c r="D17" s="76" t="s">
        <v>360</v>
      </c>
      <c r="E17" s="75" t="s">
        <v>23</v>
      </c>
      <c r="F17" s="75" t="s">
        <v>49</v>
      </c>
      <c r="G17" s="78">
        <v>37669.449999999997</v>
      </c>
      <c r="H17" s="75" t="s">
        <v>386</v>
      </c>
      <c r="I17" s="75" t="s">
        <v>443</v>
      </c>
      <c r="J17" s="79">
        <v>45588</v>
      </c>
      <c r="K17" s="75"/>
      <c r="L17" s="75">
        <v>1</v>
      </c>
      <c r="M17" s="74" t="s">
        <v>519</v>
      </c>
      <c r="N17" s="75" t="s">
        <v>520</v>
      </c>
      <c r="O17" s="62"/>
      <c r="P17" s="88">
        <v>26462.01</v>
      </c>
      <c r="Q17" s="88">
        <v>5557.02</v>
      </c>
      <c r="R17" s="63">
        <f t="shared" si="0"/>
        <v>32019.03</v>
      </c>
      <c r="S17" s="79">
        <v>45635</v>
      </c>
      <c r="T17" s="74" t="s">
        <v>641</v>
      </c>
      <c r="U17" s="75" t="s">
        <v>48</v>
      </c>
      <c r="V17" s="75"/>
      <c r="W17" s="62"/>
    </row>
    <row r="18" spans="1:23" ht="39.6" x14ac:dyDescent="0.3">
      <c r="A18" s="106" t="s">
        <v>708</v>
      </c>
      <c r="B18" s="155" t="s">
        <v>709</v>
      </c>
      <c r="C18" s="156" t="s">
        <v>31</v>
      </c>
      <c r="D18" s="67" t="s">
        <v>354</v>
      </c>
      <c r="E18" s="156" t="s">
        <v>23</v>
      </c>
      <c r="F18" s="156" t="s">
        <v>49</v>
      </c>
      <c r="G18" s="157">
        <v>71990.02</v>
      </c>
      <c r="H18" s="156" t="s">
        <v>735</v>
      </c>
      <c r="I18" s="156" t="s">
        <v>738</v>
      </c>
      <c r="J18" s="158">
        <v>45589</v>
      </c>
      <c r="K18" s="100"/>
      <c r="L18" s="159">
        <v>2</v>
      </c>
      <c r="M18" s="107" t="s">
        <v>743</v>
      </c>
      <c r="N18" s="156" t="s">
        <v>744</v>
      </c>
      <c r="O18" s="100"/>
      <c r="P18" s="99">
        <v>33906.699999999997</v>
      </c>
      <c r="Q18" s="99">
        <v>7120.41</v>
      </c>
      <c r="R18" s="63">
        <f t="shared" si="0"/>
        <v>41027.11</v>
      </c>
      <c r="S18" s="158">
        <v>45645</v>
      </c>
      <c r="T18" s="107" t="s">
        <v>753</v>
      </c>
      <c r="U18" s="156" t="s">
        <v>754</v>
      </c>
      <c r="V18" s="159"/>
      <c r="W18" s="107" t="s">
        <v>757</v>
      </c>
    </row>
    <row r="19" spans="1:23" ht="40.200000000000003" x14ac:dyDescent="0.3">
      <c r="A19" s="73" t="s">
        <v>237</v>
      </c>
      <c r="B19" s="142" t="s">
        <v>238</v>
      </c>
      <c r="C19" s="75" t="s">
        <v>21</v>
      </c>
      <c r="D19" s="76" t="s">
        <v>360</v>
      </c>
      <c r="E19" s="75" t="s">
        <v>23</v>
      </c>
      <c r="F19" s="75" t="s">
        <v>355</v>
      </c>
      <c r="G19" s="78">
        <v>10890</v>
      </c>
      <c r="H19" s="75" t="s">
        <v>387</v>
      </c>
      <c r="I19" s="75" t="s">
        <v>444</v>
      </c>
      <c r="J19" s="79">
        <v>45469</v>
      </c>
      <c r="K19" s="75"/>
      <c r="L19" s="75">
        <v>10</v>
      </c>
      <c r="M19" s="74" t="s">
        <v>521</v>
      </c>
      <c r="N19" s="75" t="s">
        <v>522</v>
      </c>
      <c r="O19" s="62"/>
      <c r="P19" s="88">
        <v>5900.4</v>
      </c>
      <c r="Q19" s="88">
        <v>1239.08</v>
      </c>
      <c r="R19" s="63">
        <f t="shared" si="0"/>
        <v>7139.48</v>
      </c>
      <c r="S19" s="79">
        <v>45512</v>
      </c>
      <c r="T19" s="74" t="s">
        <v>642</v>
      </c>
      <c r="U19" s="75" t="s">
        <v>48</v>
      </c>
      <c r="V19" s="75"/>
      <c r="W19" s="62"/>
    </row>
    <row r="20" spans="1:23" ht="27" x14ac:dyDescent="0.3">
      <c r="A20" s="73" t="s">
        <v>239</v>
      </c>
      <c r="B20" s="142" t="s">
        <v>240</v>
      </c>
      <c r="C20" s="75" t="s">
        <v>361</v>
      </c>
      <c r="D20" s="76" t="s">
        <v>40</v>
      </c>
      <c r="E20" s="75" t="s">
        <v>23</v>
      </c>
      <c r="F20" s="75" t="s">
        <v>43</v>
      </c>
      <c r="G20" s="78">
        <v>116160</v>
      </c>
      <c r="H20" s="75" t="s">
        <v>388</v>
      </c>
      <c r="I20" s="75" t="s">
        <v>445</v>
      </c>
      <c r="J20" s="79">
        <v>45469</v>
      </c>
      <c r="K20" s="75"/>
      <c r="L20" s="75">
        <v>1</v>
      </c>
      <c r="M20" s="74" t="s">
        <v>523</v>
      </c>
      <c r="N20" s="75" t="s">
        <v>524</v>
      </c>
      <c r="O20" s="62"/>
      <c r="P20" s="88">
        <v>96000</v>
      </c>
      <c r="Q20" s="88">
        <v>20160</v>
      </c>
      <c r="R20" s="63">
        <f t="shared" si="0"/>
        <v>116160</v>
      </c>
      <c r="S20" s="79">
        <v>45503</v>
      </c>
      <c r="T20" s="74" t="s">
        <v>643</v>
      </c>
      <c r="U20" s="75" t="s">
        <v>32</v>
      </c>
      <c r="V20" s="75"/>
      <c r="W20" s="62"/>
    </row>
    <row r="21" spans="1:23" ht="40.200000000000003" x14ac:dyDescent="0.3">
      <c r="A21" s="73" t="s">
        <v>241</v>
      </c>
      <c r="B21" s="142" t="s">
        <v>242</v>
      </c>
      <c r="C21" s="75" t="s">
        <v>361</v>
      </c>
      <c r="D21" s="76" t="s">
        <v>40</v>
      </c>
      <c r="E21" s="75" t="s">
        <v>23</v>
      </c>
      <c r="F21" s="75" t="s">
        <v>43</v>
      </c>
      <c r="G21" s="78">
        <v>37510</v>
      </c>
      <c r="H21" s="75" t="s">
        <v>389</v>
      </c>
      <c r="I21" s="75" t="s">
        <v>446</v>
      </c>
      <c r="J21" s="79">
        <v>45469</v>
      </c>
      <c r="K21" s="75"/>
      <c r="L21" s="75">
        <v>1</v>
      </c>
      <c r="M21" s="74" t="s">
        <v>525</v>
      </c>
      <c r="N21" s="75" t="s">
        <v>526</v>
      </c>
      <c r="O21" s="62"/>
      <c r="P21" s="88">
        <v>31000</v>
      </c>
      <c r="Q21" s="88">
        <v>6510</v>
      </c>
      <c r="R21" s="63">
        <f t="shared" si="0"/>
        <v>37510</v>
      </c>
      <c r="S21" s="79">
        <v>45503</v>
      </c>
      <c r="T21" s="74" t="s">
        <v>644</v>
      </c>
      <c r="U21" s="75" t="s">
        <v>48</v>
      </c>
      <c r="V21" s="75"/>
      <c r="W21" s="62"/>
    </row>
    <row r="22" spans="1:23" ht="27" x14ac:dyDescent="0.3">
      <c r="A22" s="73" t="s">
        <v>243</v>
      </c>
      <c r="B22" s="142" t="s">
        <v>244</v>
      </c>
      <c r="C22" s="75" t="s">
        <v>361</v>
      </c>
      <c r="D22" s="76" t="s">
        <v>40</v>
      </c>
      <c r="E22" s="75" t="s">
        <v>23</v>
      </c>
      <c r="F22" s="75" t="s">
        <v>43</v>
      </c>
      <c r="G22" s="78">
        <v>18150</v>
      </c>
      <c r="H22" s="75" t="s">
        <v>390</v>
      </c>
      <c r="I22" s="75" t="s">
        <v>447</v>
      </c>
      <c r="J22" s="79">
        <v>45469</v>
      </c>
      <c r="K22" s="75"/>
      <c r="L22" s="75">
        <v>1</v>
      </c>
      <c r="M22" s="74" t="s">
        <v>527</v>
      </c>
      <c r="N22" s="75" t="s">
        <v>528</v>
      </c>
      <c r="O22" s="62"/>
      <c r="P22" s="88">
        <v>15000</v>
      </c>
      <c r="Q22" s="88">
        <v>3150</v>
      </c>
      <c r="R22" s="63">
        <f t="shared" si="0"/>
        <v>18150</v>
      </c>
      <c r="S22" s="79">
        <v>45505</v>
      </c>
      <c r="T22" s="74" t="s">
        <v>645</v>
      </c>
      <c r="U22" s="75" t="s">
        <v>48</v>
      </c>
      <c r="V22" s="75"/>
      <c r="W22" s="62"/>
    </row>
    <row r="23" spans="1:23" ht="27" x14ac:dyDescent="0.3">
      <c r="A23" s="73" t="s">
        <v>245</v>
      </c>
      <c r="B23" s="142" t="s">
        <v>246</v>
      </c>
      <c r="C23" s="75" t="s">
        <v>361</v>
      </c>
      <c r="D23" s="76" t="s">
        <v>40</v>
      </c>
      <c r="E23" s="75" t="s">
        <v>23</v>
      </c>
      <c r="F23" s="75" t="s">
        <v>43</v>
      </c>
      <c r="G23" s="78">
        <v>102850</v>
      </c>
      <c r="H23" s="75" t="s">
        <v>391</v>
      </c>
      <c r="I23" s="75" t="s">
        <v>448</v>
      </c>
      <c r="J23" s="79">
        <v>45499</v>
      </c>
      <c r="K23" s="75"/>
      <c r="L23" s="75">
        <v>1</v>
      </c>
      <c r="M23" s="74" t="s">
        <v>529</v>
      </c>
      <c r="N23" s="75" t="s">
        <v>530</v>
      </c>
      <c r="O23" s="62"/>
      <c r="P23" s="88">
        <v>85000</v>
      </c>
      <c r="Q23" s="88">
        <v>17850</v>
      </c>
      <c r="R23" s="63">
        <f t="shared" si="0"/>
        <v>102850</v>
      </c>
      <c r="S23" s="79">
        <v>45492</v>
      </c>
      <c r="T23" s="74" t="s">
        <v>646</v>
      </c>
      <c r="U23" s="75" t="s">
        <v>32</v>
      </c>
      <c r="V23" s="75"/>
      <c r="W23" s="62"/>
    </row>
    <row r="24" spans="1:23" ht="27" x14ac:dyDescent="0.3">
      <c r="A24" s="73" t="s">
        <v>247</v>
      </c>
      <c r="B24" s="142" t="s">
        <v>710</v>
      </c>
      <c r="C24" s="75" t="s">
        <v>361</v>
      </c>
      <c r="D24" s="76" t="s">
        <v>40</v>
      </c>
      <c r="E24" s="75" t="s">
        <v>23</v>
      </c>
      <c r="F24" s="75" t="s">
        <v>43</v>
      </c>
      <c r="G24" s="78">
        <v>120879</v>
      </c>
      <c r="H24" s="75" t="s">
        <v>392</v>
      </c>
      <c r="I24" s="75" t="s">
        <v>449</v>
      </c>
      <c r="J24" s="79">
        <v>45469</v>
      </c>
      <c r="K24" s="75"/>
      <c r="L24" s="75">
        <v>1</v>
      </c>
      <c r="M24" s="74" t="s">
        <v>531</v>
      </c>
      <c r="N24" s="75" t="s">
        <v>532</v>
      </c>
      <c r="O24" s="75"/>
      <c r="P24" s="88">
        <v>99900</v>
      </c>
      <c r="Q24" s="88">
        <v>20979</v>
      </c>
      <c r="R24" s="63">
        <f t="shared" si="0"/>
        <v>120879</v>
      </c>
      <c r="S24" s="79">
        <v>45506</v>
      </c>
      <c r="T24" s="74" t="s">
        <v>647</v>
      </c>
      <c r="U24" s="75" t="s">
        <v>48</v>
      </c>
      <c r="V24" s="75"/>
      <c r="W24" s="62"/>
    </row>
    <row r="25" spans="1:23" ht="39.6" x14ac:dyDescent="0.3">
      <c r="A25" s="73" t="s">
        <v>248</v>
      </c>
      <c r="B25" s="142" t="s">
        <v>249</v>
      </c>
      <c r="C25" s="75" t="s">
        <v>31</v>
      </c>
      <c r="D25" s="76" t="s">
        <v>360</v>
      </c>
      <c r="E25" s="75" t="s">
        <v>23</v>
      </c>
      <c r="F25" s="75" t="s">
        <v>362</v>
      </c>
      <c r="G25" s="78">
        <v>10161.19</v>
      </c>
      <c r="H25" s="75" t="s">
        <v>393</v>
      </c>
      <c r="I25" s="75" t="s">
        <v>450</v>
      </c>
      <c r="J25" s="79">
        <v>45562</v>
      </c>
      <c r="K25" s="75"/>
      <c r="L25" s="75">
        <v>4</v>
      </c>
      <c r="M25" s="74" t="s">
        <v>533</v>
      </c>
      <c r="N25" s="75" t="s">
        <v>534</v>
      </c>
      <c r="O25" s="62"/>
      <c r="P25" s="88">
        <v>8397.68</v>
      </c>
      <c r="Q25" s="88">
        <v>1763.51</v>
      </c>
      <c r="R25" s="63">
        <f t="shared" si="0"/>
        <v>10161.19</v>
      </c>
      <c r="S25" s="79">
        <v>45607</v>
      </c>
      <c r="T25" s="74" t="s">
        <v>648</v>
      </c>
      <c r="U25" s="75" t="s">
        <v>633</v>
      </c>
      <c r="V25" s="75" t="s">
        <v>26</v>
      </c>
      <c r="W25" s="62"/>
    </row>
    <row r="26" spans="1:23" ht="40.200000000000003" x14ac:dyDescent="0.3">
      <c r="A26" s="73" t="s">
        <v>250</v>
      </c>
      <c r="B26" s="142" t="s">
        <v>711</v>
      </c>
      <c r="C26" s="75" t="s">
        <v>361</v>
      </c>
      <c r="D26" s="76" t="s">
        <v>40</v>
      </c>
      <c r="E26" s="75" t="s">
        <v>23</v>
      </c>
      <c r="F26" s="75" t="s">
        <v>43</v>
      </c>
      <c r="G26" s="78">
        <v>43560</v>
      </c>
      <c r="H26" s="75" t="s">
        <v>394</v>
      </c>
      <c r="I26" s="75" t="s">
        <v>451</v>
      </c>
      <c r="J26" s="79">
        <v>45468</v>
      </c>
      <c r="K26" s="75"/>
      <c r="L26" s="75">
        <v>1</v>
      </c>
      <c r="M26" s="74" t="s">
        <v>535</v>
      </c>
      <c r="N26" s="75" t="s">
        <v>536</v>
      </c>
      <c r="O26" s="62"/>
      <c r="P26" s="88">
        <v>36000</v>
      </c>
      <c r="Q26" s="88">
        <v>7560</v>
      </c>
      <c r="R26" s="63">
        <f t="shared" si="0"/>
        <v>43560</v>
      </c>
      <c r="S26" s="79">
        <v>45512</v>
      </c>
      <c r="T26" s="74" t="s">
        <v>649</v>
      </c>
      <c r="U26" s="75" t="s">
        <v>48</v>
      </c>
      <c r="V26" s="75"/>
      <c r="W26" s="62"/>
    </row>
    <row r="27" spans="1:23" ht="39.6" x14ac:dyDescent="0.3">
      <c r="A27" s="73" t="s">
        <v>251</v>
      </c>
      <c r="B27" s="131" t="s">
        <v>712</v>
      </c>
      <c r="C27" s="75" t="s">
        <v>361</v>
      </c>
      <c r="D27" s="76" t="s">
        <v>40</v>
      </c>
      <c r="E27" s="75" t="s">
        <v>23</v>
      </c>
      <c r="F27" s="75" t="s">
        <v>43</v>
      </c>
      <c r="G27" s="78">
        <v>7865</v>
      </c>
      <c r="H27" s="75" t="s">
        <v>394</v>
      </c>
      <c r="I27" s="75" t="s">
        <v>451</v>
      </c>
      <c r="J27" s="79">
        <v>45468</v>
      </c>
      <c r="K27" s="75"/>
      <c r="L27" s="75">
        <v>1</v>
      </c>
      <c r="M27" s="74" t="s">
        <v>537</v>
      </c>
      <c r="N27" s="75" t="s">
        <v>538</v>
      </c>
      <c r="O27" s="62"/>
      <c r="P27" s="88">
        <v>6500</v>
      </c>
      <c r="Q27" s="88">
        <v>1365</v>
      </c>
      <c r="R27" s="63">
        <f t="shared" si="0"/>
        <v>7865</v>
      </c>
      <c r="S27" s="79">
        <v>45510</v>
      </c>
      <c r="T27" s="74" t="s">
        <v>650</v>
      </c>
      <c r="U27" s="75" t="s">
        <v>48</v>
      </c>
      <c r="V27" s="75"/>
      <c r="W27" s="62"/>
    </row>
    <row r="28" spans="1:23" ht="39.6" x14ac:dyDescent="0.3">
      <c r="A28" s="73" t="s">
        <v>252</v>
      </c>
      <c r="B28" s="131" t="s">
        <v>713</v>
      </c>
      <c r="C28" s="75" t="s">
        <v>361</v>
      </c>
      <c r="D28" s="76" t="s">
        <v>40</v>
      </c>
      <c r="E28" s="75" t="s">
        <v>23</v>
      </c>
      <c r="F28" s="75" t="s">
        <v>43</v>
      </c>
      <c r="G28" s="78">
        <v>4561.7</v>
      </c>
      <c r="H28" s="75" t="s">
        <v>394</v>
      </c>
      <c r="I28" s="75" t="s">
        <v>451</v>
      </c>
      <c r="J28" s="79">
        <v>45468</v>
      </c>
      <c r="K28" s="75"/>
      <c r="L28" s="75">
        <v>1</v>
      </c>
      <c r="M28" s="94" t="s">
        <v>539</v>
      </c>
      <c r="N28" s="75" t="s">
        <v>540</v>
      </c>
      <c r="O28" s="62"/>
      <c r="P28" s="88">
        <v>3770</v>
      </c>
      <c r="Q28" s="88">
        <v>791.7</v>
      </c>
      <c r="R28" s="63">
        <f t="shared" si="0"/>
        <v>4561.7</v>
      </c>
      <c r="S28" s="79">
        <v>45510</v>
      </c>
      <c r="T28" s="74" t="s">
        <v>650</v>
      </c>
      <c r="U28" s="75" t="s">
        <v>48</v>
      </c>
      <c r="V28" s="75"/>
      <c r="W28" s="62"/>
    </row>
    <row r="29" spans="1:23" ht="40.200000000000003" x14ac:dyDescent="0.3">
      <c r="A29" s="73" t="s">
        <v>253</v>
      </c>
      <c r="B29" s="142" t="s">
        <v>714</v>
      </c>
      <c r="C29" s="75" t="s">
        <v>361</v>
      </c>
      <c r="D29" s="76" t="s">
        <v>40</v>
      </c>
      <c r="E29" s="75" t="s">
        <v>23</v>
      </c>
      <c r="F29" s="75" t="s">
        <v>43</v>
      </c>
      <c r="G29" s="78">
        <v>726</v>
      </c>
      <c r="H29" s="75" t="s">
        <v>394</v>
      </c>
      <c r="I29" s="75" t="s">
        <v>451</v>
      </c>
      <c r="J29" s="79">
        <v>45468</v>
      </c>
      <c r="K29" s="75"/>
      <c r="L29" s="75">
        <v>1</v>
      </c>
      <c r="M29" s="74" t="s">
        <v>541</v>
      </c>
      <c r="N29" s="75" t="s">
        <v>542</v>
      </c>
      <c r="O29" s="62"/>
      <c r="P29" s="88">
        <v>600</v>
      </c>
      <c r="Q29" s="88">
        <v>126</v>
      </c>
      <c r="R29" s="63">
        <f t="shared" si="0"/>
        <v>726</v>
      </c>
      <c r="S29" s="79">
        <v>45510</v>
      </c>
      <c r="T29" s="74" t="s">
        <v>651</v>
      </c>
      <c r="U29" s="75" t="s">
        <v>48</v>
      </c>
      <c r="V29" s="75"/>
      <c r="W29" s="62"/>
    </row>
    <row r="30" spans="1:23" ht="40.200000000000003" x14ac:dyDescent="0.3">
      <c r="A30" s="103" t="s">
        <v>254</v>
      </c>
      <c r="B30" s="160" t="s">
        <v>715</v>
      </c>
      <c r="C30" s="161" t="s">
        <v>361</v>
      </c>
      <c r="D30" s="76" t="s">
        <v>40</v>
      </c>
      <c r="E30" s="161" t="s">
        <v>23</v>
      </c>
      <c r="F30" s="161" t="s">
        <v>43</v>
      </c>
      <c r="G30" s="162">
        <v>32670</v>
      </c>
      <c r="H30" s="161" t="s">
        <v>394</v>
      </c>
      <c r="I30" s="161" t="s">
        <v>451</v>
      </c>
      <c r="J30" s="163">
        <v>45468</v>
      </c>
      <c r="K30" s="161"/>
      <c r="L30" s="161">
        <v>1</v>
      </c>
      <c r="M30" s="74" t="s">
        <v>543</v>
      </c>
      <c r="N30" s="75" t="s">
        <v>544</v>
      </c>
      <c r="O30" s="105"/>
      <c r="P30" s="104">
        <v>27000</v>
      </c>
      <c r="Q30" s="104">
        <v>5670</v>
      </c>
      <c r="R30" s="63">
        <f t="shared" si="0"/>
        <v>32670</v>
      </c>
      <c r="S30" s="163">
        <v>45512</v>
      </c>
      <c r="T30" s="108" t="s">
        <v>652</v>
      </c>
      <c r="U30" s="161" t="s">
        <v>48</v>
      </c>
      <c r="V30" s="161"/>
      <c r="W30" s="105"/>
    </row>
    <row r="31" spans="1:23" ht="66" x14ac:dyDescent="0.3">
      <c r="A31" s="103" t="s">
        <v>255</v>
      </c>
      <c r="B31" s="164" t="s">
        <v>256</v>
      </c>
      <c r="C31" s="75" t="s">
        <v>361</v>
      </c>
      <c r="D31" s="76" t="s">
        <v>40</v>
      </c>
      <c r="E31" s="75" t="s">
        <v>23</v>
      </c>
      <c r="F31" s="75" t="s">
        <v>43</v>
      </c>
      <c r="G31" s="78">
        <v>7018</v>
      </c>
      <c r="H31" s="161" t="s">
        <v>395</v>
      </c>
      <c r="I31" s="75" t="s">
        <v>452</v>
      </c>
      <c r="J31" s="163">
        <v>45468</v>
      </c>
      <c r="K31" s="75"/>
      <c r="L31" s="75">
        <v>1</v>
      </c>
      <c r="M31" s="74" t="s">
        <v>541</v>
      </c>
      <c r="N31" s="75" t="s">
        <v>542</v>
      </c>
      <c r="O31" s="62"/>
      <c r="P31" s="88">
        <v>5800</v>
      </c>
      <c r="Q31" s="88">
        <v>1218</v>
      </c>
      <c r="R31" s="63">
        <f t="shared" si="0"/>
        <v>7018</v>
      </c>
      <c r="S31" s="79">
        <v>45510</v>
      </c>
      <c r="T31" s="74" t="s">
        <v>653</v>
      </c>
      <c r="U31" s="75" t="s">
        <v>32</v>
      </c>
      <c r="V31" s="75"/>
      <c r="W31" s="62"/>
    </row>
    <row r="32" spans="1:23" ht="53.4" x14ac:dyDescent="0.3">
      <c r="A32" s="103" t="s">
        <v>257</v>
      </c>
      <c r="B32" s="165" t="s">
        <v>258</v>
      </c>
      <c r="C32" s="75" t="s">
        <v>361</v>
      </c>
      <c r="D32" s="76" t="s">
        <v>40</v>
      </c>
      <c r="E32" s="75" t="s">
        <v>23</v>
      </c>
      <c r="F32" s="75" t="s">
        <v>43</v>
      </c>
      <c r="G32" s="78">
        <v>1815</v>
      </c>
      <c r="H32" s="161" t="s">
        <v>395</v>
      </c>
      <c r="I32" s="75" t="s">
        <v>452</v>
      </c>
      <c r="J32" s="163">
        <v>45468</v>
      </c>
      <c r="K32" s="75"/>
      <c r="L32" s="75">
        <v>1</v>
      </c>
      <c r="M32" s="74" t="s">
        <v>541</v>
      </c>
      <c r="N32" s="75" t="s">
        <v>542</v>
      </c>
      <c r="O32" s="62"/>
      <c r="P32" s="88">
        <v>1500</v>
      </c>
      <c r="Q32" s="88">
        <v>315</v>
      </c>
      <c r="R32" s="63">
        <f t="shared" si="0"/>
        <v>1815</v>
      </c>
      <c r="S32" s="79">
        <v>45510</v>
      </c>
      <c r="T32" s="74" t="s">
        <v>654</v>
      </c>
      <c r="U32" s="75" t="s">
        <v>32</v>
      </c>
      <c r="V32" s="75"/>
      <c r="W32" s="62"/>
    </row>
    <row r="33" spans="1:23" ht="53.4" x14ac:dyDescent="0.3">
      <c r="A33" s="73" t="s">
        <v>259</v>
      </c>
      <c r="B33" s="165" t="s">
        <v>260</v>
      </c>
      <c r="C33" s="75" t="s">
        <v>361</v>
      </c>
      <c r="D33" s="76" t="s">
        <v>40</v>
      </c>
      <c r="E33" s="75" t="s">
        <v>23</v>
      </c>
      <c r="F33" s="75" t="s">
        <v>43</v>
      </c>
      <c r="G33" s="78">
        <v>2057</v>
      </c>
      <c r="H33" s="161" t="s">
        <v>395</v>
      </c>
      <c r="I33" s="75" t="s">
        <v>452</v>
      </c>
      <c r="J33" s="163">
        <v>45468</v>
      </c>
      <c r="K33" s="75"/>
      <c r="L33" s="75">
        <v>1</v>
      </c>
      <c r="M33" s="74" t="s">
        <v>541</v>
      </c>
      <c r="N33" s="75" t="s">
        <v>542</v>
      </c>
      <c r="O33" s="62"/>
      <c r="P33" s="88">
        <v>1700</v>
      </c>
      <c r="Q33" s="88">
        <v>357</v>
      </c>
      <c r="R33" s="63">
        <f t="shared" si="0"/>
        <v>2057</v>
      </c>
      <c r="S33" s="79">
        <v>45510</v>
      </c>
      <c r="T33" s="74" t="s">
        <v>655</v>
      </c>
      <c r="U33" s="75" t="s">
        <v>32</v>
      </c>
      <c r="V33" s="75"/>
      <c r="W33" s="62"/>
    </row>
    <row r="34" spans="1:23" ht="53.4" x14ac:dyDescent="0.3">
      <c r="A34" s="103" t="s">
        <v>261</v>
      </c>
      <c r="B34" s="165" t="s">
        <v>262</v>
      </c>
      <c r="C34" s="75" t="s">
        <v>361</v>
      </c>
      <c r="D34" s="76" t="s">
        <v>40</v>
      </c>
      <c r="E34" s="75" t="s">
        <v>23</v>
      </c>
      <c r="F34" s="75" t="s">
        <v>43</v>
      </c>
      <c r="G34" s="78">
        <v>10406</v>
      </c>
      <c r="H34" s="161" t="s">
        <v>395</v>
      </c>
      <c r="I34" s="75" t="s">
        <v>452</v>
      </c>
      <c r="J34" s="163">
        <v>45468</v>
      </c>
      <c r="K34" s="75"/>
      <c r="L34" s="75">
        <v>1</v>
      </c>
      <c r="M34" s="74" t="s">
        <v>545</v>
      </c>
      <c r="N34" s="75" t="s">
        <v>546</v>
      </c>
      <c r="O34" s="62"/>
      <c r="P34" s="88">
        <v>8600</v>
      </c>
      <c r="Q34" s="88">
        <v>1806</v>
      </c>
      <c r="R34" s="63">
        <f t="shared" si="0"/>
        <v>10406</v>
      </c>
      <c r="S34" s="79">
        <v>45512</v>
      </c>
      <c r="T34" s="74" t="s">
        <v>656</v>
      </c>
      <c r="U34" s="75" t="s">
        <v>32</v>
      </c>
      <c r="V34" s="75"/>
      <c r="W34" s="62"/>
    </row>
    <row r="35" spans="1:23" ht="53.4" x14ac:dyDescent="0.3">
      <c r="A35" s="103" t="s">
        <v>263</v>
      </c>
      <c r="B35" s="165" t="s">
        <v>264</v>
      </c>
      <c r="C35" s="75" t="s">
        <v>361</v>
      </c>
      <c r="D35" s="76" t="s">
        <v>40</v>
      </c>
      <c r="E35" s="75" t="s">
        <v>23</v>
      </c>
      <c r="F35" s="75" t="s">
        <v>43</v>
      </c>
      <c r="G35" s="78">
        <v>7865</v>
      </c>
      <c r="H35" s="161" t="s">
        <v>395</v>
      </c>
      <c r="I35" s="75" t="s">
        <v>452</v>
      </c>
      <c r="J35" s="163">
        <v>45468</v>
      </c>
      <c r="K35" s="75"/>
      <c r="L35" s="75">
        <v>1</v>
      </c>
      <c r="M35" s="74" t="s">
        <v>547</v>
      </c>
      <c r="N35" s="75" t="s">
        <v>548</v>
      </c>
      <c r="O35" s="62"/>
      <c r="P35" s="88">
        <v>6500</v>
      </c>
      <c r="Q35" s="88">
        <v>1365</v>
      </c>
      <c r="R35" s="63">
        <f t="shared" si="0"/>
        <v>7865</v>
      </c>
      <c r="S35" s="79">
        <v>45510</v>
      </c>
      <c r="T35" s="74" t="s">
        <v>657</v>
      </c>
      <c r="U35" s="75" t="s">
        <v>32</v>
      </c>
      <c r="V35" s="75"/>
      <c r="W35" s="62"/>
    </row>
    <row r="36" spans="1:23" ht="53.4" x14ac:dyDescent="0.3">
      <c r="A36" s="73" t="s">
        <v>265</v>
      </c>
      <c r="B36" s="165" t="s">
        <v>266</v>
      </c>
      <c r="C36" s="75" t="s">
        <v>361</v>
      </c>
      <c r="D36" s="76" t="s">
        <v>40</v>
      </c>
      <c r="E36" s="75" t="s">
        <v>23</v>
      </c>
      <c r="F36" s="75" t="s">
        <v>43</v>
      </c>
      <c r="G36" s="78">
        <v>3025</v>
      </c>
      <c r="H36" s="161" t="s">
        <v>395</v>
      </c>
      <c r="I36" s="75" t="s">
        <v>452</v>
      </c>
      <c r="J36" s="163">
        <v>45469</v>
      </c>
      <c r="K36" s="75"/>
      <c r="L36" s="75">
        <v>1</v>
      </c>
      <c r="M36" s="74" t="s">
        <v>549</v>
      </c>
      <c r="N36" s="75" t="s">
        <v>550</v>
      </c>
      <c r="O36" s="62"/>
      <c r="P36" s="88">
        <v>2500</v>
      </c>
      <c r="Q36" s="88">
        <v>525</v>
      </c>
      <c r="R36" s="63">
        <f t="shared" si="0"/>
        <v>3025</v>
      </c>
      <c r="S36" s="79">
        <v>45510</v>
      </c>
      <c r="T36" s="74" t="s">
        <v>658</v>
      </c>
      <c r="U36" s="75" t="s">
        <v>32</v>
      </c>
      <c r="V36" s="75"/>
      <c r="W36" s="62"/>
    </row>
    <row r="37" spans="1:23" ht="53.4" x14ac:dyDescent="0.3">
      <c r="A37" s="73" t="s">
        <v>267</v>
      </c>
      <c r="B37" s="165" t="s">
        <v>268</v>
      </c>
      <c r="C37" s="75" t="s">
        <v>361</v>
      </c>
      <c r="D37" s="76" t="s">
        <v>40</v>
      </c>
      <c r="E37" s="75" t="s">
        <v>23</v>
      </c>
      <c r="F37" s="75" t="s">
        <v>43</v>
      </c>
      <c r="G37" s="78">
        <v>18150</v>
      </c>
      <c r="H37" s="161" t="s">
        <v>395</v>
      </c>
      <c r="I37" s="75" t="s">
        <v>452</v>
      </c>
      <c r="J37" s="163">
        <v>45469</v>
      </c>
      <c r="K37" s="75"/>
      <c r="L37" s="75">
        <v>1</v>
      </c>
      <c r="M37" s="74" t="s">
        <v>551</v>
      </c>
      <c r="N37" s="75" t="s">
        <v>552</v>
      </c>
      <c r="O37" s="62"/>
      <c r="P37" s="88">
        <v>15000</v>
      </c>
      <c r="Q37" s="88">
        <v>3150</v>
      </c>
      <c r="R37" s="63">
        <f t="shared" si="0"/>
        <v>18150</v>
      </c>
      <c r="S37" s="79">
        <v>45512</v>
      </c>
      <c r="T37" s="74" t="s">
        <v>659</v>
      </c>
      <c r="U37" s="75" t="s">
        <v>32</v>
      </c>
      <c r="V37" s="75"/>
      <c r="W37" s="62"/>
    </row>
    <row r="38" spans="1:23" ht="53.4" x14ac:dyDescent="0.3">
      <c r="A38" s="73" t="s">
        <v>269</v>
      </c>
      <c r="B38" s="165" t="s">
        <v>270</v>
      </c>
      <c r="C38" s="75" t="s">
        <v>361</v>
      </c>
      <c r="D38" s="76" t="s">
        <v>40</v>
      </c>
      <c r="E38" s="75" t="s">
        <v>23</v>
      </c>
      <c r="F38" s="75" t="s">
        <v>43</v>
      </c>
      <c r="G38" s="78">
        <v>605</v>
      </c>
      <c r="H38" s="161" t="s">
        <v>395</v>
      </c>
      <c r="I38" s="75" t="s">
        <v>452</v>
      </c>
      <c r="J38" s="163">
        <v>45468</v>
      </c>
      <c r="K38" s="75"/>
      <c r="L38" s="75">
        <v>1</v>
      </c>
      <c r="M38" s="74" t="s">
        <v>541</v>
      </c>
      <c r="N38" s="75" t="s">
        <v>542</v>
      </c>
      <c r="O38" s="62"/>
      <c r="P38" s="88">
        <v>500</v>
      </c>
      <c r="Q38" s="88">
        <v>105</v>
      </c>
      <c r="R38" s="63">
        <f t="shared" si="0"/>
        <v>605</v>
      </c>
      <c r="S38" s="79">
        <v>45510</v>
      </c>
      <c r="T38" s="74" t="s">
        <v>660</v>
      </c>
      <c r="U38" s="75" t="s">
        <v>32</v>
      </c>
      <c r="V38" s="75"/>
      <c r="W38" s="62"/>
    </row>
    <row r="39" spans="1:23" ht="40.200000000000003" x14ac:dyDescent="0.3">
      <c r="A39" s="73" t="s">
        <v>271</v>
      </c>
      <c r="B39" s="142" t="s">
        <v>716</v>
      </c>
      <c r="C39" s="75" t="s">
        <v>361</v>
      </c>
      <c r="D39" s="76" t="s">
        <v>40</v>
      </c>
      <c r="E39" s="75" t="s">
        <v>23</v>
      </c>
      <c r="F39" s="75" t="s">
        <v>43</v>
      </c>
      <c r="G39" s="143">
        <v>7260</v>
      </c>
      <c r="H39" s="75" t="s">
        <v>396</v>
      </c>
      <c r="I39" s="75" t="s">
        <v>453</v>
      </c>
      <c r="J39" s="79">
        <v>45469</v>
      </c>
      <c r="K39" s="75"/>
      <c r="L39" s="75">
        <v>1</v>
      </c>
      <c r="M39" s="74" t="s">
        <v>553</v>
      </c>
      <c r="N39" s="75" t="s">
        <v>554</v>
      </c>
      <c r="O39" s="75"/>
      <c r="P39" s="88">
        <v>6000</v>
      </c>
      <c r="Q39" s="88">
        <v>1260</v>
      </c>
      <c r="R39" s="63">
        <f t="shared" si="0"/>
        <v>7260</v>
      </c>
      <c r="S39" s="79">
        <v>45524</v>
      </c>
      <c r="T39" s="74" t="s">
        <v>661</v>
      </c>
      <c r="U39" s="75" t="s">
        <v>48</v>
      </c>
      <c r="V39" s="75"/>
      <c r="W39" s="62"/>
    </row>
    <row r="40" spans="1:23" ht="40.200000000000003" x14ac:dyDescent="0.3">
      <c r="A40" s="73" t="s">
        <v>272</v>
      </c>
      <c r="B40" s="142" t="s">
        <v>717</v>
      </c>
      <c r="C40" s="75" t="s">
        <v>361</v>
      </c>
      <c r="D40" s="76" t="s">
        <v>40</v>
      </c>
      <c r="E40" s="75" t="s">
        <v>23</v>
      </c>
      <c r="F40" s="75" t="s">
        <v>43</v>
      </c>
      <c r="G40" s="78">
        <v>9801</v>
      </c>
      <c r="H40" s="75" t="s">
        <v>396</v>
      </c>
      <c r="I40" s="75" t="s">
        <v>453</v>
      </c>
      <c r="J40" s="79">
        <v>45469</v>
      </c>
      <c r="K40" s="75"/>
      <c r="L40" s="75">
        <v>1</v>
      </c>
      <c r="M40" s="96" t="s">
        <v>555</v>
      </c>
      <c r="N40" s="166" t="s">
        <v>556</v>
      </c>
      <c r="O40" s="62"/>
      <c r="P40" s="88">
        <v>8100</v>
      </c>
      <c r="Q40" s="88">
        <v>1701</v>
      </c>
      <c r="R40" s="63">
        <f t="shared" si="0"/>
        <v>9801</v>
      </c>
      <c r="S40" s="79">
        <v>45512</v>
      </c>
      <c r="T40" s="74" t="s">
        <v>662</v>
      </c>
      <c r="U40" s="75" t="s">
        <v>48</v>
      </c>
      <c r="V40" s="75"/>
      <c r="W40" s="62"/>
    </row>
    <row r="41" spans="1:23" ht="40.200000000000003" x14ac:dyDescent="0.3">
      <c r="A41" s="73" t="s">
        <v>273</v>
      </c>
      <c r="B41" s="142" t="s">
        <v>718</v>
      </c>
      <c r="C41" s="75" t="s">
        <v>361</v>
      </c>
      <c r="D41" s="76" t="s">
        <v>40</v>
      </c>
      <c r="E41" s="75" t="s">
        <v>23</v>
      </c>
      <c r="F41" s="75" t="s">
        <v>43</v>
      </c>
      <c r="G41" s="78">
        <v>16577</v>
      </c>
      <c r="H41" s="75" t="s">
        <v>396</v>
      </c>
      <c r="I41" s="75" t="s">
        <v>453</v>
      </c>
      <c r="J41" s="79">
        <v>45469</v>
      </c>
      <c r="K41" s="75"/>
      <c r="L41" s="75">
        <v>1</v>
      </c>
      <c r="M41" s="96" t="s">
        <v>555</v>
      </c>
      <c r="N41" s="166" t="s">
        <v>556</v>
      </c>
      <c r="O41" s="62"/>
      <c r="P41" s="101">
        <v>13700</v>
      </c>
      <c r="Q41" s="102">
        <v>2877</v>
      </c>
      <c r="R41" s="63">
        <f t="shared" si="0"/>
        <v>16577</v>
      </c>
      <c r="S41" s="79">
        <v>45512</v>
      </c>
      <c r="T41" s="74" t="s">
        <v>663</v>
      </c>
      <c r="U41" s="75" t="s">
        <v>48</v>
      </c>
      <c r="V41" s="75"/>
      <c r="W41" s="62"/>
    </row>
    <row r="42" spans="1:23" ht="40.200000000000003" x14ac:dyDescent="0.3">
      <c r="A42" s="73" t="s">
        <v>274</v>
      </c>
      <c r="B42" s="142" t="s">
        <v>719</v>
      </c>
      <c r="C42" s="75" t="s">
        <v>361</v>
      </c>
      <c r="D42" s="76" t="s">
        <v>40</v>
      </c>
      <c r="E42" s="75" t="s">
        <v>23</v>
      </c>
      <c r="F42" s="75" t="s">
        <v>43</v>
      </c>
      <c r="G42" s="78">
        <v>6050</v>
      </c>
      <c r="H42" s="75" t="s">
        <v>396</v>
      </c>
      <c r="I42" s="75" t="s">
        <v>453</v>
      </c>
      <c r="J42" s="79">
        <v>45469</v>
      </c>
      <c r="K42" s="75"/>
      <c r="L42" s="75">
        <v>1</v>
      </c>
      <c r="M42" s="95" t="s">
        <v>557</v>
      </c>
      <c r="N42" s="75" t="s">
        <v>558</v>
      </c>
      <c r="O42" s="75"/>
      <c r="P42" s="88">
        <v>5000</v>
      </c>
      <c r="Q42" s="88">
        <v>1050</v>
      </c>
      <c r="R42" s="63">
        <f t="shared" si="0"/>
        <v>6050</v>
      </c>
      <c r="S42" s="79">
        <v>45512</v>
      </c>
      <c r="T42" s="74" t="s">
        <v>664</v>
      </c>
      <c r="U42" s="75" t="s">
        <v>48</v>
      </c>
      <c r="V42" s="75"/>
      <c r="W42" s="62"/>
    </row>
    <row r="43" spans="1:23" ht="40.200000000000003" x14ac:dyDescent="0.3">
      <c r="A43" s="73" t="s">
        <v>275</v>
      </c>
      <c r="B43" s="142" t="s">
        <v>720</v>
      </c>
      <c r="C43" s="75" t="s">
        <v>361</v>
      </c>
      <c r="D43" s="76" t="s">
        <v>40</v>
      </c>
      <c r="E43" s="75" t="s">
        <v>23</v>
      </c>
      <c r="F43" s="75" t="s">
        <v>43</v>
      </c>
      <c r="G43" s="78">
        <v>8833</v>
      </c>
      <c r="H43" s="75" t="s">
        <v>396</v>
      </c>
      <c r="I43" s="75" t="s">
        <v>453</v>
      </c>
      <c r="J43" s="79">
        <v>45469</v>
      </c>
      <c r="K43" s="75"/>
      <c r="L43" s="75">
        <v>1</v>
      </c>
      <c r="M43" s="74" t="s">
        <v>559</v>
      </c>
      <c r="N43" s="75" t="s">
        <v>560</v>
      </c>
      <c r="O43" s="75"/>
      <c r="P43" s="88">
        <v>7300</v>
      </c>
      <c r="Q43" s="88">
        <v>1533</v>
      </c>
      <c r="R43" s="63">
        <f t="shared" si="0"/>
        <v>8833</v>
      </c>
      <c r="S43" s="79">
        <v>45512</v>
      </c>
      <c r="T43" s="74" t="s">
        <v>665</v>
      </c>
      <c r="U43" s="75" t="s">
        <v>48</v>
      </c>
      <c r="V43" s="75"/>
      <c r="W43" s="62"/>
    </row>
    <row r="44" spans="1:23" ht="40.200000000000003" x14ac:dyDescent="0.3">
      <c r="A44" s="73" t="s">
        <v>276</v>
      </c>
      <c r="B44" s="142" t="s">
        <v>721</v>
      </c>
      <c r="C44" s="75" t="s">
        <v>361</v>
      </c>
      <c r="D44" s="76" t="s">
        <v>40</v>
      </c>
      <c r="E44" s="75" t="s">
        <v>23</v>
      </c>
      <c r="F44" s="75" t="s">
        <v>43</v>
      </c>
      <c r="G44" s="78">
        <v>11132</v>
      </c>
      <c r="H44" s="75" t="s">
        <v>396</v>
      </c>
      <c r="I44" s="75" t="s">
        <v>453</v>
      </c>
      <c r="J44" s="79">
        <v>45469</v>
      </c>
      <c r="K44" s="75"/>
      <c r="L44" s="75">
        <v>1</v>
      </c>
      <c r="M44" s="74" t="s">
        <v>561</v>
      </c>
      <c r="N44" s="75" t="s">
        <v>562</v>
      </c>
      <c r="O44" s="75"/>
      <c r="P44" s="88">
        <v>9200</v>
      </c>
      <c r="Q44" s="88">
        <v>1932</v>
      </c>
      <c r="R44" s="63">
        <f t="shared" si="0"/>
        <v>11132</v>
      </c>
      <c r="S44" s="79">
        <v>45517</v>
      </c>
      <c r="T44" s="74" t="s">
        <v>666</v>
      </c>
      <c r="U44" s="75" t="s">
        <v>48</v>
      </c>
      <c r="V44" s="75"/>
      <c r="W44" s="62"/>
    </row>
    <row r="45" spans="1:23" ht="39.6" x14ac:dyDescent="0.3">
      <c r="A45" s="103" t="s">
        <v>277</v>
      </c>
      <c r="B45" s="108" t="s">
        <v>722</v>
      </c>
      <c r="C45" s="161" t="s">
        <v>361</v>
      </c>
      <c r="D45" s="76" t="s">
        <v>40</v>
      </c>
      <c r="E45" s="161" t="s">
        <v>23</v>
      </c>
      <c r="F45" s="161" t="s">
        <v>43</v>
      </c>
      <c r="G45" s="162">
        <v>11000</v>
      </c>
      <c r="H45" s="75" t="s">
        <v>396</v>
      </c>
      <c r="I45" s="75" t="s">
        <v>454</v>
      </c>
      <c r="J45" s="163">
        <v>45469</v>
      </c>
      <c r="K45" s="161"/>
      <c r="L45" s="161">
        <v>1</v>
      </c>
      <c r="M45" s="108" t="s">
        <v>563</v>
      </c>
      <c r="N45" s="161" t="s">
        <v>564</v>
      </c>
      <c r="O45" s="161"/>
      <c r="P45" s="104">
        <v>11000</v>
      </c>
      <c r="Q45" s="104">
        <v>0</v>
      </c>
      <c r="R45" s="63">
        <f t="shared" si="0"/>
        <v>11000</v>
      </c>
      <c r="S45" s="163">
        <v>45517</v>
      </c>
      <c r="T45" s="108" t="s">
        <v>667</v>
      </c>
      <c r="U45" s="161" t="s">
        <v>48</v>
      </c>
      <c r="V45" s="161"/>
      <c r="W45" s="105"/>
    </row>
    <row r="46" spans="1:23" ht="40.200000000000003" x14ac:dyDescent="0.3">
      <c r="A46" s="73" t="s">
        <v>278</v>
      </c>
      <c r="B46" s="142" t="s">
        <v>723</v>
      </c>
      <c r="C46" s="75" t="s">
        <v>361</v>
      </c>
      <c r="D46" s="76" t="s">
        <v>40</v>
      </c>
      <c r="E46" s="75" t="s">
        <v>23</v>
      </c>
      <c r="F46" s="75" t="s">
        <v>43</v>
      </c>
      <c r="G46" s="78">
        <v>7000</v>
      </c>
      <c r="H46" s="75" t="s">
        <v>396</v>
      </c>
      <c r="I46" s="75" t="s">
        <v>454</v>
      </c>
      <c r="J46" s="79">
        <v>45469</v>
      </c>
      <c r="K46" s="75"/>
      <c r="L46" s="75">
        <v>1</v>
      </c>
      <c r="M46" s="74" t="s">
        <v>565</v>
      </c>
      <c r="N46" s="75" t="s">
        <v>566</v>
      </c>
      <c r="O46" s="75"/>
      <c r="P46" s="88">
        <v>7000</v>
      </c>
      <c r="Q46" s="88">
        <v>0</v>
      </c>
      <c r="R46" s="63">
        <f t="shared" si="0"/>
        <v>7000</v>
      </c>
      <c r="S46" s="79">
        <v>45517</v>
      </c>
      <c r="T46" s="74" t="s">
        <v>668</v>
      </c>
      <c r="U46" s="75" t="s">
        <v>48</v>
      </c>
      <c r="V46" s="75"/>
      <c r="W46" s="62"/>
    </row>
    <row r="47" spans="1:23" ht="79.8" x14ac:dyDescent="0.3">
      <c r="A47" s="73" t="s">
        <v>279</v>
      </c>
      <c r="B47" s="142" t="s">
        <v>280</v>
      </c>
      <c r="C47" s="75" t="s">
        <v>31</v>
      </c>
      <c r="D47" s="76" t="s">
        <v>354</v>
      </c>
      <c r="E47" s="75" t="s">
        <v>23</v>
      </c>
      <c r="F47" s="75" t="s">
        <v>43</v>
      </c>
      <c r="G47" s="78">
        <v>30492</v>
      </c>
      <c r="H47" s="75" t="s">
        <v>397</v>
      </c>
      <c r="I47" s="75" t="s">
        <v>455</v>
      </c>
      <c r="J47" s="79">
        <v>45469</v>
      </c>
      <c r="K47" s="75"/>
      <c r="L47" s="75">
        <v>6</v>
      </c>
      <c r="M47" s="74" t="s">
        <v>567</v>
      </c>
      <c r="N47" s="75" t="s">
        <v>568</v>
      </c>
      <c r="O47" s="62"/>
      <c r="P47" s="88">
        <v>25200</v>
      </c>
      <c r="Q47" s="88">
        <v>5292</v>
      </c>
      <c r="R47" s="63">
        <f t="shared" si="0"/>
        <v>30492</v>
      </c>
      <c r="S47" s="79">
        <v>45512</v>
      </c>
      <c r="T47" s="74" t="s">
        <v>669</v>
      </c>
      <c r="U47" s="75" t="s">
        <v>633</v>
      </c>
      <c r="V47" s="75" t="s">
        <v>670</v>
      </c>
      <c r="W47" s="62"/>
    </row>
    <row r="48" spans="1:23" ht="53.4" x14ac:dyDescent="0.3">
      <c r="A48" s="73" t="s">
        <v>281</v>
      </c>
      <c r="B48" s="142" t="s">
        <v>282</v>
      </c>
      <c r="C48" s="75" t="s">
        <v>31</v>
      </c>
      <c r="D48" s="76" t="s">
        <v>354</v>
      </c>
      <c r="E48" s="75" t="s">
        <v>23</v>
      </c>
      <c r="F48" s="75" t="s">
        <v>43</v>
      </c>
      <c r="G48" s="78">
        <v>14520</v>
      </c>
      <c r="H48" s="75" t="s">
        <v>397</v>
      </c>
      <c r="I48" s="75" t="s">
        <v>455</v>
      </c>
      <c r="J48" s="79">
        <v>45469</v>
      </c>
      <c r="K48" s="75"/>
      <c r="L48" s="75">
        <v>5</v>
      </c>
      <c r="M48" s="74" t="s">
        <v>567</v>
      </c>
      <c r="N48" s="75" t="s">
        <v>568</v>
      </c>
      <c r="O48" s="62"/>
      <c r="P48" s="88">
        <v>12000</v>
      </c>
      <c r="Q48" s="88">
        <v>2520</v>
      </c>
      <c r="R48" s="63">
        <f t="shared" si="0"/>
        <v>14520</v>
      </c>
      <c r="S48" s="79">
        <v>45512</v>
      </c>
      <c r="T48" s="74" t="s">
        <v>671</v>
      </c>
      <c r="U48" s="75" t="s">
        <v>633</v>
      </c>
      <c r="V48" s="75" t="s">
        <v>670</v>
      </c>
      <c r="W48" s="62"/>
    </row>
    <row r="49" spans="1:23" ht="79.8" x14ac:dyDescent="0.3">
      <c r="A49" s="73" t="s">
        <v>283</v>
      </c>
      <c r="B49" s="142" t="s">
        <v>284</v>
      </c>
      <c r="C49" s="75" t="s">
        <v>31</v>
      </c>
      <c r="D49" s="76" t="s">
        <v>354</v>
      </c>
      <c r="E49" s="75" t="s">
        <v>23</v>
      </c>
      <c r="F49" s="75" t="s">
        <v>43</v>
      </c>
      <c r="G49" s="78">
        <v>4840</v>
      </c>
      <c r="H49" s="75" t="s">
        <v>397</v>
      </c>
      <c r="I49" s="75" t="s">
        <v>455</v>
      </c>
      <c r="J49" s="79">
        <v>45469</v>
      </c>
      <c r="K49" s="75"/>
      <c r="L49" s="75">
        <v>6</v>
      </c>
      <c r="M49" s="74" t="s">
        <v>567</v>
      </c>
      <c r="N49" s="75" t="s">
        <v>568</v>
      </c>
      <c r="O49" s="62"/>
      <c r="P49" s="88">
        <v>4000</v>
      </c>
      <c r="Q49" s="88">
        <v>840</v>
      </c>
      <c r="R49" s="63">
        <f t="shared" si="0"/>
        <v>4840</v>
      </c>
      <c r="S49" s="79">
        <v>45512</v>
      </c>
      <c r="T49" s="74" t="s">
        <v>671</v>
      </c>
      <c r="U49" s="75" t="s">
        <v>633</v>
      </c>
      <c r="V49" s="75" t="s">
        <v>670</v>
      </c>
      <c r="W49" s="62"/>
    </row>
    <row r="50" spans="1:23" ht="40.200000000000003" x14ac:dyDescent="0.3">
      <c r="A50" s="73" t="s">
        <v>285</v>
      </c>
      <c r="B50" s="142" t="s">
        <v>286</v>
      </c>
      <c r="C50" s="75" t="s">
        <v>21</v>
      </c>
      <c r="D50" s="76" t="s">
        <v>360</v>
      </c>
      <c r="E50" s="75" t="s">
        <v>23</v>
      </c>
      <c r="F50" s="75" t="s">
        <v>136</v>
      </c>
      <c r="G50" s="78">
        <v>21780</v>
      </c>
      <c r="H50" s="75" t="s">
        <v>398</v>
      </c>
      <c r="I50" s="75" t="s">
        <v>456</v>
      </c>
      <c r="J50" s="79">
        <v>45478</v>
      </c>
      <c r="K50" s="75"/>
      <c r="L50" s="75">
        <v>2</v>
      </c>
      <c r="M50" s="74" t="s">
        <v>569</v>
      </c>
      <c r="N50" s="75" t="s">
        <v>44</v>
      </c>
      <c r="O50" s="62"/>
      <c r="P50" s="88">
        <v>10999.8</v>
      </c>
      <c r="Q50" s="88">
        <v>2309.96</v>
      </c>
      <c r="R50" s="63">
        <f t="shared" si="0"/>
        <v>13309.759999999998</v>
      </c>
      <c r="S50" s="79">
        <v>45512</v>
      </c>
      <c r="T50" s="74"/>
      <c r="U50" s="75"/>
      <c r="V50" s="75"/>
      <c r="W50" s="62"/>
    </row>
    <row r="51" spans="1:23" ht="66" x14ac:dyDescent="0.3">
      <c r="A51" s="73" t="s">
        <v>287</v>
      </c>
      <c r="B51" s="74" t="s">
        <v>288</v>
      </c>
      <c r="C51" s="75" t="s">
        <v>31</v>
      </c>
      <c r="D51" s="76" t="s">
        <v>360</v>
      </c>
      <c r="E51" s="75" t="s">
        <v>23</v>
      </c>
      <c r="F51" s="75" t="s">
        <v>49</v>
      </c>
      <c r="G51" s="78">
        <v>40208.080000000002</v>
      </c>
      <c r="H51" s="75" t="s">
        <v>399</v>
      </c>
      <c r="I51" s="75" t="s">
        <v>457</v>
      </c>
      <c r="J51" s="79">
        <v>45491</v>
      </c>
      <c r="K51" s="75"/>
      <c r="L51" s="75">
        <v>1</v>
      </c>
      <c r="M51" s="74" t="s">
        <v>570</v>
      </c>
      <c r="N51" s="75" t="s">
        <v>571</v>
      </c>
      <c r="O51" s="62"/>
      <c r="P51" s="88">
        <v>26743.74</v>
      </c>
      <c r="Q51" s="88">
        <v>5616.18</v>
      </c>
      <c r="R51" s="63">
        <f t="shared" si="0"/>
        <v>32359.920000000002</v>
      </c>
      <c r="S51" s="79">
        <v>45512</v>
      </c>
      <c r="T51" s="74" t="s">
        <v>672</v>
      </c>
      <c r="U51" s="75" t="s">
        <v>32</v>
      </c>
      <c r="V51" s="75"/>
      <c r="W51" s="62"/>
    </row>
    <row r="52" spans="1:23" ht="52.8" x14ac:dyDescent="0.3">
      <c r="A52" s="73" t="s">
        <v>289</v>
      </c>
      <c r="B52" s="142" t="s">
        <v>290</v>
      </c>
      <c r="C52" s="75" t="s">
        <v>39</v>
      </c>
      <c r="D52" s="76" t="s">
        <v>354</v>
      </c>
      <c r="E52" s="75" t="s">
        <v>23</v>
      </c>
      <c r="F52" s="75" t="s">
        <v>46</v>
      </c>
      <c r="G52" s="78">
        <v>779116.55</v>
      </c>
      <c r="H52" s="75" t="s">
        <v>400</v>
      </c>
      <c r="I52" s="75" t="s">
        <v>458</v>
      </c>
      <c r="J52" s="79">
        <v>45504</v>
      </c>
      <c r="K52" s="75"/>
      <c r="L52" s="75">
        <v>6</v>
      </c>
      <c r="M52" s="74" t="s">
        <v>572</v>
      </c>
      <c r="N52" s="75" t="s">
        <v>146</v>
      </c>
      <c r="O52" s="62"/>
      <c r="P52" s="88">
        <v>582389.62</v>
      </c>
      <c r="Q52" s="88">
        <v>122301.82</v>
      </c>
      <c r="R52" s="63">
        <f t="shared" si="0"/>
        <v>704691.44</v>
      </c>
      <c r="S52" s="79">
        <v>45567</v>
      </c>
      <c r="T52" s="74" t="s">
        <v>673</v>
      </c>
      <c r="U52" s="75" t="s">
        <v>48</v>
      </c>
      <c r="V52" s="75"/>
      <c r="W52" s="62"/>
    </row>
    <row r="53" spans="1:23" ht="53.4" x14ac:dyDescent="0.3">
      <c r="A53" s="73" t="s">
        <v>724</v>
      </c>
      <c r="B53" s="142" t="s">
        <v>725</v>
      </c>
      <c r="C53" s="167" t="s">
        <v>21</v>
      </c>
      <c r="D53" s="76" t="s">
        <v>356</v>
      </c>
      <c r="E53" s="75" t="s">
        <v>23</v>
      </c>
      <c r="F53" s="75" t="s">
        <v>357</v>
      </c>
      <c r="G53" s="109">
        <v>133181.4</v>
      </c>
      <c r="H53" s="75" t="s">
        <v>736</v>
      </c>
      <c r="I53" s="75" t="s">
        <v>739</v>
      </c>
      <c r="J53" s="168">
        <v>45525</v>
      </c>
      <c r="K53" s="169"/>
      <c r="L53" s="167">
        <v>1</v>
      </c>
      <c r="M53" s="75" t="s">
        <v>745</v>
      </c>
      <c r="N53" s="167" t="s">
        <v>746</v>
      </c>
      <c r="O53" s="169"/>
      <c r="P53" s="88">
        <v>119742</v>
      </c>
      <c r="Q53" s="88">
        <v>0</v>
      </c>
      <c r="R53" s="63">
        <f t="shared" si="0"/>
        <v>119742</v>
      </c>
      <c r="S53" s="79">
        <v>45656</v>
      </c>
      <c r="T53" s="62" t="s">
        <v>755</v>
      </c>
      <c r="U53" s="75" t="s">
        <v>627</v>
      </c>
      <c r="V53" s="75" t="s">
        <v>24</v>
      </c>
      <c r="W53" s="62"/>
    </row>
    <row r="54" spans="1:23" ht="66" x14ac:dyDescent="0.3">
      <c r="A54" s="73" t="s">
        <v>291</v>
      </c>
      <c r="B54" s="74" t="s">
        <v>292</v>
      </c>
      <c r="C54" s="75" t="s">
        <v>21</v>
      </c>
      <c r="D54" s="76" t="s">
        <v>360</v>
      </c>
      <c r="E54" s="75" t="s">
        <v>23</v>
      </c>
      <c r="F54" s="75" t="s">
        <v>47</v>
      </c>
      <c r="G54" s="78">
        <v>21417</v>
      </c>
      <c r="H54" s="75" t="s">
        <v>401</v>
      </c>
      <c r="I54" s="75" t="s">
        <v>459</v>
      </c>
      <c r="J54" s="79">
        <v>45495</v>
      </c>
      <c r="K54" s="75"/>
      <c r="L54" s="75">
        <v>2</v>
      </c>
      <c r="M54" s="74" t="s">
        <v>573</v>
      </c>
      <c r="N54" s="75" t="s">
        <v>574</v>
      </c>
      <c r="O54" s="62"/>
      <c r="P54" s="88">
        <v>17088</v>
      </c>
      <c r="Q54" s="88">
        <v>3588.48</v>
      </c>
      <c r="R54" s="63">
        <f t="shared" si="0"/>
        <v>20676.48</v>
      </c>
      <c r="S54" s="79">
        <v>45588</v>
      </c>
      <c r="T54" s="74" t="s">
        <v>674</v>
      </c>
      <c r="U54" s="75" t="s">
        <v>32</v>
      </c>
      <c r="V54" s="75"/>
      <c r="W54" s="62"/>
    </row>
    <row r="55" spans="1:23" ht="39.6" x14ac:dyDescent="0.3">
      <c r="A55" s="73" t="s">
        <v>293</v>
      </c>
      <c r="B55" s="142" t="s">
        <v>726</v>
      </c>
      <c r="C55" s="75" t="s">
        <v>361</v>
      </c>
      <c r="D55" s="76" t="s">
        <v>40</v>
      </c>
      <c r="E55" s="75" t="s">
        <v>23</v>
      </c>
      <c r="F55" s="75" t="s">
        <v>43</v>
      </c>
      <c r="G55" s="78">
        <v>7986</v>
      </c>
      <c r="H55" s="75" t="s">
        <v>402</v>
      </c>
      <c r="I55" s="75" t="s">
        <v>460</v>
      </c>
      <c r="J55" s="79">
        <v>45491</v>
      </c>
      <c r="K55" s="75"/>
      <c r="L55" s="75">
        <v>1</v>
      </c>
      <c r="M55" s="94" t="s">
        <v>575</v>
      </c>
      <c r="N55" s="75" t="s">
        <v>576</v>
      </c>
      <c r="O55" s="62"/>
      <c r="P55" s="88">
        <v>6600</v>
      </c>
      <c r="Q55" s="88">
        <v>1386</v>
      </c>
      <c r="R55" s="63">
        <f t="shared" si="0"/>
        <v>7986</v>
      </c>
      <c r="S55" s="79">
        <v>45517</v>
      </c>
      <c r="T55" s="74" t="s">
        <v>675</v>
      </c>
      <c r="U55" s="75" t="s">
        <v>48</v>
      </c>
      <c r="V55" s="75"/>
      <c r="W55" s="62"/>
    </row>
    <row r="56" spans="1:23" ht="27" x14ac:dyDescent="0.3">
      <c r="A56" s="73" t="s">
        <v>294</v>
      </c>
      <c r="B56" s="62" t="s">
        <v>295</v>
      </c>
      <c r="C56" s="75" t="s">
        <v>361</v>
      </c>
      <c r="D56" s="62" t="s">
        <v>40</v>
      </c>
      <c r="E56" s="75" t="s">
        <v>23</v>
      </c>
      <c r="F56" s="75" t="s">
        <v>43</v>
      </c>
      <c r="G56" s="78">
        <v>26620</v>
      </c>
      <c r="H56" s="75" t="s">
        <v>403</v>
      </c>
      <c r="I56" s="170" t="s">
        <v>461</v>
      </c>
      <c r="J56" s="79">
        <v>45490</v>
      </c>
      <c r="K56" s="75"/>
      <c r="L56" s="75">
        <v>1</v>
      </c>
      <c r="M56" s="74" t="s">
        <v>577</v>
      </c>
      <c r="N56" s="75" t="s">
        <v>578</v>
      </c>
      <c r="O56" s="62"/>
      <c r="P56" s="88">
        <v>22000</v>
      </c>
      <c r="Q56" s="88">
        <v>4620</v>
      </c>
      <c r="R56" s="63">
        <f t="shared" si="0"/>
        <v>26620</v>
      </c>
      <c r="S56" s="171">
        <v>45506</v>
      </c>
      <c r="T56" s="74" t="s">
        <v>676</v>
      </c>
      <c r="U56" s="75" t="s">
        <v>48</v>
      </c>
      <c r="V56" s="75"/>
      <c r="W56" s="62"/>
    </row>
    <row r="57" spans="1:23" ht="40.200000000000003" x14ac:dyDescent="0.3">
      <c r="A57" s="73" t="s">
        <v>296</v>
      </c>
      <c r="B57" s="142" t="s">
        <v>297</v>
      </c>
      <c r="C57" s="75" t="s">
        <v>21</v>
      </c>
      <c r="D57" s="76" t="s">
        <v>360</v>
      </c>
      <c r="E57" s="75" t="s">
        <v>23</v>
      </c>
      <c r="F57" s="75" t="s">
        <v>43</v>
      </c>
      <c r="G57" s="78">
        <v>31508.400000000001</v>
      </c>
      <c r="H57" s="75" t="s">
        <v>404</v>
      </c>
      <c r="I57" s="75" t="s">
        <v>462</v>
      </c>
      <c r="J57" s="79">
        <v>45497</v>
      </c>
      <c r="K57" s="75"/>
      <c r="L57" s="75">
        <v>1</v>
      </c>
      <c r="M57" s="74" t="s">
        <v>579</v>
      </c>
      <c r="N57" s="75" t="s">
        <v>580</v>
      </c>
      <c r="O57" s="62"/>
      <c r="P57" s="88">
        <v>26040</v>
      </c>
      <c r="Q57" s="88">
        <v>5468.4</v>
      </c>
      <c r="R57" s="63">
        <f t="shared" si="0"/>
        <v>31508.400000000001</v>
      </c>
      <c r="S57" s="79">
        <v>45525</v>
      </c>
      <c r="T57" s="74" t="s">
        <v>677</v>
      </c>
      <c r="U57" s="75" t="s">
        <v>28</v>
      </c>
      <c r="V57" s="75">
        <v>1</v>
      </c>
      <c r="W57" s="62"/>
    </row>
    <row r="58" spans="1:23" ht="40.200000000000003" x14ac:dyDescent="0.3">
      <c r="A58" s="73" t="s">
        <v>298</v>
      </c>
      <c r="B58" s="142" t="s">
        <v>299</v>
      </c>
      <c r="C58" s="75" t="s">
        <v>21</v>
      </c>
      <c r="D58" s="76" t="s">
        <v>360</v>
      </c>
      <c r="E58" s="75" t="s">
        <v>23</v>
      </c>
      <c r="F58" s="75" t="s">
        <v>43</v>
      </c>
      <c r="G58" s="78">
        <v>23381.52</v>
      </c>
      <c r="H58" s="75" t="s">
        <v>405</v>
      </c>
      <c r="I58" s="75" t="s">
        <v>463</v>
      </c>
      <c r="J58" s="79">
        <v>45489</v>
      </c>
      <c r="K58" s="75"/>
      <c r="L58" s="75">
        <v>1</v>
      </c>
      <c r="M58" s="74" t="s">
        <v>581</v>
      </c>
      <c r="N58" s="75" t="s">
        <v>582</v>
      </c>
      <c r="O58" s="62"/>
      <c r="P58" s="88">
        <v>23381.52</v>
      </c>
      <c r="Q58" s="88">
        <v>0</v>
      </c>
      <c r="R58" s="63">
        <f t="shared" si="0"/>
        <v>23381.52</v>
      </c>
      <c r="S58" s="79">
        <v>45511</v>
      </c>
      <c r="T58" s="74" t="s">
        <v>678</v>
      </c>
      <c r="U58" s="75" t="s">
        <v>48</v>
      </c>
      <c r="V58" s="75"/>
      <c r="W58" s="62"/>
    </row>
    <row r="59" spans="1:23" ht="40.200000000000003" x14ac:dyDescent="0.3">
      <c r="A59" s="73" t="s">
        <v>300</v>
      </c>
      <c r="B59" s="142" t="s">
        <v>301</v>
      </c>
      <c r="C59" s="75" t="s">
        <v>31</v>
      </c>
      <c r="D59" s="76" t="s">
        <v>22</v>
      </c>
      <c r="E59" s="75" t="s">
        <v>23</v>
      </c>
      <c r="F59" s="75" t="s">
        <v>49</v>
      </c>
      <c r="G59" s="78">
        <v>1999011.14</v>
      </c>
      <c r="H59" s="75" t="s">
        <v>406</v>
      </c>
      <c r="I59" s="75" t="s">
        <v>464</v>
      </c>
      <c r="J59" s="79">
        <v>45512</v>
      </c>
      <c r="K59" s="75"/>
      <c r="L59" s="75">
        <v>6</v>
      </c>
      <c r="M59" s="74" t="s">
        <v>583</v>
      </c>
      <c r="N59" s="75" t="s">
        <v>584</v>
      </c>
      <c r="O59" s="62"/>
      <c r="P59" s="88">
        <v>1541155.19</v>
      </c>
      <c r="Q59" s="88">
        <v>323642.59000000003</v>
      </c>
      <c r="R59" s="63">
        <f t="shared" si="0"/>
        <v>1864797.78</v>
      </c>
      <c r="S59" s="79">
        <v>45607</v>
      </c>
      <c r="T59" s="74" t="s">
        <v>679</v>
      </c>
      <c r="U59" s="75" t="s">
        <v>633</v>
      </c>
      <c r="V59" s="75" t="s">
        <v>26</v>
      </c>
      <c r="W59" s="62"/>
    </row>
    <row r="60" spans="1:23" ht="40.200000000000003" x14ac:dyDescent="0.3">
      <c r="A60" s="73" t="s">
        <v>302</v>
      </c>
      <c r="B60" s="142" t="s">
        <v>303</v>
      </c>
      <c r="C60" s="75" t="s">
        <v>31</v>
      </c>
      <c r="D60" s="76" t="s">
        <v>22</v>
      </c>
      <c r="E60" s="75" t="s">
        <v>23</v>
      </c>
      <c r="F60" s="75" t="s">
        <v>49</v>
      </c>
      <c r="G60" s="78">
        <v>446844.56</v>
      </c>
      <c r="H60" s="75" t="s">
        <v>406</v>
      </c>
      <c r="I60" s="75" t="s">
        <v>464</v>
      </c>
      <c r="J60" s="79">
        <v>45512</v>
      </c>
      <c r="K60" s="75"/>
      <c r="L60" s="75">
        <v>7</v>
      </c>
      <c r="M60" s="74" t="s">
        <v>585</v>
      </c>
      <c r="N60" s="75" t="s">
        <v>586</v>
      </c>
      <c r="O60" s="62"/>
      <c r="P60" s="88">
        <v>333710.02</v>
      </c>
      <c r="Q60" s="88">
        <v>70079.100000000006</v>
      </c>
      <c r="R60" s="63">
        <f t="shared" si="0"/>
        <v>403789.12</v>
      </c>
      <c r="S60" s="79">
        <v>45604</v>
      </c>
      <c r="T60" s="74" t="s">
        <v>679</v>
      </c>
      <c r="U60" s="75" t="s">
        <v>633</v>
      </c>
      <c r="V60" s="75" t="s">
        <v>26</v>
      </c>
      <c r="W60" s="62"/>
    </row>
    <row r="61" spans="1:23" ht="27" x14ac:dyDescent="0.3">
      <c r="A61" s="113" t="s">
        <v>304</v>
      </c>
      <c r="B61" s="172" t="s">
        <v>727</v>
      </c>
      <c r="C61" s="173" t="s">
        <v>361</v>
      </c>
      <c r="D61" s="174" t="s">
        <v>40</v>
      </c>
      <c r="E61" s="173" t="s">
        <v>23</v>
      </c>
      <c r="F61" s="173" t="s">
        <v>43</v>
      </c>
      <c r="G61" s="175">
        <v>3630</v>
      </c>
      <c r="H61" s="75" t="s">
        <v>407</v>
      </c>
      <c r="I61" s="170" t="s">
        <v>465</v>
      </c>
      <c r="J61" s="176">
        <v>45491</v>
      </c>
      <c r="K61" s="173"/>
      <c r="L61" s="173">
        <v>1</v>
      </c>
      <c r="M61" s="74" t="s">
        <v>541</v>
      </c>
      <c r="N61" s="173" t="s">
        <v>542</v>
      </c>
      <c r="O61" s="173"/>
      <c r="P61" s="97">
        <v>3000</v>
      </c>
      <c r="Q61" s="114">
        <v>600</v>
      </c>
      <c r="R61" s="63">
        <f t="shared" si="0"/>
        <v>3600</v>
      </c>
      <c r="S61" s="176">
        <v>45518</v>
      </c>
      <c r="T61" s="177" t="s">
        <v>680</v>
      </c>
      <c r="U61" s="173" t="s">
        <v>48</v>
      </c>
      <c r="V61" s="173" t="s">
        <v>681</v>
      </c>
      <c r="W61" s="115"/>
    </row>
    <row r="62" spans="1:23" ht="27" x14ac:dyDescent="0.3">
      <c r="A62" s="73" t="s">
        <v>305</v>
      </c>
      <c r="B62" s="172" t="s">
        <v>728</v>
      </c>
      <c r="C62" s="75" t="s">
        <v>361</v>
      </c>
      <c r="D62" s="76" t="s">
        <v>40</v>
      </c>
      <c r="E62" s="75" t="s">
        <v>23</v>
      </c>
      <c r="F62" s="75" t="s">
        <v>43</v>
      </c>
      <c r="G62" s="78">
        <v>7961.8</v>
      </c>
      <c r="H62" s="75" t="s">
        <v>407</v>
      </c>
      <c r="I62" s="170" t="s">
        <v>465</v>
      </c>
      <c r="J62" s="176">
        <v>45491</v>
      </c>
      <c r="K62" s="173"/>
      <c r="L62" s="75">
        <v>1</v>
      </c>
      <c r="M62" s="74" t="s">
        <v>541</v>
      </c>
      <c r="N62" s="75" t="s">
        <v>542</v>
      </c>
      <c r="O62" s="62"/>
      <c r="P62" s="88">
        <v>6580</v>
      </c>
      <c r="Q62" s="88">
        <v>1381.8</v>
      </c>
      <c r="R62" s="63">
        <f t="shared" si="0"/>
        <v>7961.8</v>
      </c>
      <c r="S62" s="79">
        <v>45518</v>
      </c>
      <c r="T62" s="74" t="s">
        <v>682</v>
      </c>
      <c r="U62" s="75" t="s">
        <v>48</v>
      </c>
      <c r="V62" s="75" t="s">
        <v>681</v>
      </c>
      <c r="W62" s="62"/>
    </row>
    <row r="63" spans="1:23" ht="39.6" x14ac:dyDescent="0.3">
      <c r="A63" s="73" t="s">
        <v>306</v>
      </c>
      <c r="B63" s="74" t="s">
        <v>307</v>
      </c>
      <c r="C63" s="75" t="s">
        <v>21</v>
      </c>
      <c r="D63" s="76" t="s">
        <v>356</v>
      </c>
      <c r="E63" s="75" t="s">
        <v>23</v>
      </c>
      <c r="F63" s="75" t="s">
        <v>359</v>
      </c>
      <c r="G63" s="78">
        <v>82192.14</v>
      </c>
      <c r="H63" s="75" t="s">
        <v>408</v>
      </c>
      <c r="I63" s="75" t="s">
        <v>466</v>
      </c>
      <c r="J63" s="79">
        <v>45510</v>
      </c>
      <c r="K63" s="75"/>
      <c r="L63" s="75">
        <v>4</v>
      </c>
      <c r="M63" s="74" t="s">
        <v>587</v>
      </c>
      <c r="N63" s="75" t="s">
        <v>588</v>
      </c>
      <c r="O63" s="62"/>
      <c r="P63" s="88">
        <v>69971.149999999994</v>
      </c>
      <c r="Q63" s="88">
        <v>12220.99</v>
      </c>
      <c r="R63" s="63">
        <f t="shared" si="0"/>
        <v>82192.14</v>
      </c>
      <c r="S63" s="79">
        <v>45600</v>
      </c>
      <c r="T63" s="94" t="s">
        <v>683</v>
      </c>
      <c r="U63" s="75" t="s">
        <v>25</v>
      </c>
      <c r="V63" s="75" t="s">
        <v>684</v>
      </c>
      <c r="W63" s="62"/>
    </row>
    <row r="64" spans="1:23" ht="39.6" x14ac:dyDescent="0.3">
      <c r="A64" s="73" t="s">
        <v>308</v>
      </c>
      <c r="B64" s="142" t="s">
        <v>309</v>
      </c>
      <c r="C64" s="75" t="s">
        <v>21</v>
      </c>
      <c r="D64" s="76" t="s">
        <v>360</v>
      </c>
      <c r="E64" s="75" t="s">
        <v>23</v>
      </c>
      <c r="F64" s="75" t="s">
        <v>363</v>
      </c>
      <c r="G64" s="78">
        <v>18150</v>
      </c>
      <c r="H64" s="75" t="s">
        <v>409</v>
      </c>
      <c r="I64" s="75" t="s">
        <v>467</v>
      </c>
      <c r="J64" s="79">
        <v>45504</v>
      </c>
      <c r="K64" s="75"/>
      <c r="L64" s="75">
        <v>4</v>
      </c>
      <c r="M64" s="74" t="s">
        <v>589</v>
      </c>
      <c r="N64" s="75" t="s">
        <v>134</v>
      </c>
      <c r="O64" s="62"/>
      <c r="P64" s="88">
        <v>11850</v>
      </c>
      <c r="Q64" s="88">
        <v>2488.5</v>
      </c>
      <c r="R64" s="63">
        <f t="shared" si="0"/>
        <v>14338.5</v>
      </c>
      <c r="S64" s="79">
        <v>45555</v>
      </c>
      <c r="T64" s="74" t="s">
        <v>685</v>
      </c>
      <c r="U64" s="75" t="s">
        <v>48</v>
      </c>
      <c r="V64" s="75"/>
      <c r="W64" s="62"/>
    </row>
    <row r="65" spans="1:23" ht="52.8" x14ac:dyDescent="0.3">
      <c r="A65" s="73" t="s">
        <v>310</v>
      </c>
      <c r="B65" s="74" t="s">
        <v>311</v>
      </c>
      <c r="C65" s="75" t="s">
        <v>31</v>
      </c>
      <c r="D65" s="76" t="s">
        <v>360</v>
      </c>
      <c r="E65" s="75" t="s">
        <v>23</v>
      </c>
      <c r="F65" s="75" t="s">
        <v>47</v>
      </c>
      <c r="G65" s="78">
        <v>53996.25</v>
      </c>
      <c r="H65" s="75" t="s">
        <v>410</v>
      </c>
      <c r="I65" s="75" t="s">
        <v>468</v>
      </c>
      <c r="J65" s="79">
        <v>45511</v>
      </c>
      <c r="K65" s="75"/>
      <c r="L65" s="75">
        <v>1</v>
      </c>
      <c r="M65" s="74" t="s">
        <v>590</v>
      </c>
      <c r="N65" s="75" t="s">
        <v>591</v>
      </c>
      <c r="O65" s="75"/>
      <c r="P65" s="88">
        <v>44625</v>
      </c>
      <c r="Q65" s="88">
        <v>9371.25</v>
      </c>
      <c r="R65" s="63">
        <f t="shared" si="0"/>
        <v>53996.25</v>
      </c>
      <c r="S65" s="79">
        <v>45545</v>
      </c>
      <c r="T65" s="74" t="s">
        <v>686</v>
      </c>
      <c r="U65" s="75" t="s">
        <v>42</v>
      </c>
      <c r="V65" s="75" t="s">
        <v>24</v>
      </c>
      <c r="W65" s="62" t="s">
        <v>700</v>
      </c>
    </row>
    <row r="66" spans="1:23" ht="52.8" x14ac:dyDescent="0.3">
      <c r="A66" s="73" t="s">
        <v>312</v>
      </c>
      <c r="B66" s="142" t="s">
        <v>313</v>
      </c>
      <c r="C66" s="75" t="s">
        <v>31</v>
      </c>
      <c r="D66" s="76" t="s">
        <v>354</v>
      </c>
      <c r="E66" s="75" t="s">
        <v>23</v>
      </c>
      <c r="F66" s="75" t="s">
        <v>364</v>
      </c>
      <c r="G66" s="78">
        <v>99220</v>
      </c>
      <c r="H66" s="75" t="s">
        <v>411</v>
      </c>
      <c r="I66" s="75" t="s">
        <v>469</v>
      </c>
      <c r="J66" s="79">
        <v>45546</v>
      </c>
      <c r="K66" s="75"/>
      <c r="L66" s="75">
        <v>6</v>
      </c>
      <c r="M66" s="74" t="s">
        <v>592</v>
      </c>
      <c r="N66" s="75" t="s">
        <v>138</v>
      </c>
      <c r="O66" s="62"/>
      <c r="P66" s="88">
        <v>69552.7</v>
      </c>
      <c r="Q66" s="88">
        <v>14606.07</v>
      </c>
      <c r="R66" s="63">
        <f t="shared" ref="R66:R90" si="1">P66+Q66</f>
        <v>84158.76999999999</v>
      </c>
      <c r="S66" s="79">
        <v>45645</v>
      </c>
      <c r="T66" s="74" t="s">
        <v>687</v>
      </c>
      <c r="U66" s="75" t="s">
        <v>48</v>
      </c>
      <c r="V66" s="75"/>
      <c r="W66" s="62"/>
    </row>
    <row r="67" spans="1:23" ht="52.8" x14ac:dyDescent="0.3">
      <c r="A67" s="73" t="s">
        <v>314</v>
      </c>
      <c r="B67" s="131" t="s">
        <v>315</v>
      </c>
      <c r="C67" s="75" t="s">
        <v>21</v>
      </c>
      <c r="D67" s="76" t="s">
        <v>354</v>
      </c>
      <c r="E67" s="75" t="s">
        <v>23</v>
      </c>
      <c r="F67" s="75" t="s">
        <v>365</v>
      </c>
      <c r="G67" s="78">
        <v>26370.3</v>
      </c>
      <c r="H67" s="75" t="s">
        <v>412</v>
      </c>
      <c r="I67" s="75" t="s">
        <v>470</v>
      </c>
      <c r="J67" s="79">
        <v>45551</v>
      </c>
      <c r="K67" s="75"/>
      <c r="L67" s="75">
        <v>2</v>
      </c>
      <c r="M67" s="74" t="s">
        <v>593</v>
      </c>
      <c r="N67" s="75" t="s">
        <v>594</v>
      </c>
      <c r="O67" s="62"/>
      <c r="P67" s="88">
        <v>15255.54</v>
      </c>
      <c r="Q67" s="88">
        <v>3203.66</v>
      </c>
      <c r="R67" s="63">
        <f t="shared" si="1"/>
        <v>18459.2</v>
      </c>
      <c r="S67" s="79">
        <v>45595</v>
      </c>
      <c r="T67" s="74" t="s">
        <v>688</v>
      </c>
      <c r="U67" s="75" t="s">
        <v>48</v>
      </c>
      <c r="V67" s="75"/>
      <c r="W67" s="62"/>
    </row>
    <row r="68" spans="1:23" ht="52.8" x14ac:dyDescent="0.3">
      <c r="A68" s="73" t="s">
        <v>316</v>
      </c>
      <c r="B68" s="142" t="s">
        <v>317</v>
      </c>
      <c r="C68" s="75" t="s">
        <v>21</v>
      </c>
      <c r="D68" s="76" t="s">
        <v>356</v>
      </c>
      <c r="E68" s="75" t="s">
        <v>23</v>
      </c>
      <c r="F68" s="75" t="s">
        <v>47</v>
      </c>
      <c r="G68" s="78">
        <v>200000</v>
      </c>
      <c r="H68" s="75" t="s">
        <v>413</v>
      </c>
      <c r="I68" s="75" t="s">
        <v>471</v>
      </c>
      <c r="J68" s="79">
        <v>45555</v>
      </c>
      <c r="K68" s="75"/>
      <c r="L68" s="75">
        <v>2</v>
      </c>
      <c r="M68" s="74" t="s">
        <v>595</v>
      </c>
      <c r="N68" s="75" t="s">
        <v>596</v>
      </c>
      <c r="O68" s="62"/>
      <c r="P68" s="88">
        <v>199714.38</v>
      </c>
      <c r="Q68" s="88">
        <v>0</v>
      </c>
      <c r="R68" s="63">
        <f t="shared" si="1"/>
        <v>199714.38</v>
      </c>
      <c r="S68" s="79">
        <v>45639</v>
      </c>
      <c r="T68" s="74" t="s">
        <v>24</v>
      </c>
      <c r="U68" s="75" t="s">
        <v>48</v>
      </c>
      <c r="V68" s="75"/>
      <c r="W68" s="62"/>
    </row>
    <row r="69" spans="1:23" ht="40.200000000000003" x14ac:dyDescent="0.3">
      <c r="A69" s="73" t="s">
        <v>318</v>
      </c>
      <c r="B69" s="142" t="s">
        <v>319</v>
      </c>
      <c r="C69" s="77" t="s">
        <v>21</v>
      </c>
      <c r="D69" s="76" t="s">
        <v>354</v>
      </c>
      <c r="E69" s="77" t="s">
        <v>23</v>
      </c>
      <c r="F69" s="77" t="s">
        <v>144</v>
      </c>
      <c r="G69" s="78">
        <v>28729.759999999998</v>
      </c>
      <c r="H69" s="75" t="s">
        <v>414</v>
      </c>
      <c r="I69" s="75" t="s">
        <v>472</v>
      </c>
      <c r="J69" s="79">
        <v>45555</v>
      </c>
      <c r="K69" s="79"/>
      <c r="L69" s="75">
        <v>3</v>
      </c>
      <c r="M69" s="96" t="s">
        <v>597</v>
      </c>
      <c r="N69" s="75" t="s">
        <v>598</v>
      </c>
      <c r="O69" s="62"/>
      <c r="P69" s="109">
        <v>28729.759999999998</v>
      </c>
      <c r="Q69" s="110">
        <v>2872.98</v>
      </c>
      <c r="R69" s="63">
        <f t="shared" si="1"/>
        <v>31602.739999999998</v>
      </c>
      <c r="S69" s="79">
        <v>45618</v>
      </c>
      <c r="T69" s="74" t="s">
        <v>689</v>
      </c>
      <c r="U69" s="75" t="s">
        <v>28</v>
      </c>
      <c r="V69" s="75" t="s">
        <v>690</v>
      </c>
      <c r="W69" s="62" t="s">
        <v>701</v>
      </c>
    </row>
    <row r="70" spans="1:23" ht="40.200000000000003" x14ac:dyDescent="0.3">
      <c r="A70" s="73" t="s">
        <v>320</v>
      </c>
      <c r="B70" s="142" t="s">
        <v>321</v>
      </c>
      <c r="C70" s="77" t="s">
        <v>21</v>
      </c>
      <c r="D70" s="76" t="s">
        <v>40</v>
      </c>
      <c r="E70" s="77" t="s">
        <v>23</v>
      </c>
      <c r="F70" s="77" t="s">
        <v>29</v>
      </c>
      <c r="G70" s="78">
        <v>7865</v>
      </c>
      <c r="H70" s="75" t="s">
        <v>415</v>
      </c>
      <c r="I70" s="75" t="s">
        <v>473</v>
      </c>
      <c r="J70" s="79">
        <v>45551</v>
      </c>
      <c r="K70" s="79"/>
      <c r="L70" s="75">
        <v>1</v>
      </c>
      <c r="M70" s="96" t="s">
        <v>599</v>
      </c>
      <c r="N70" s="75" t="s">
        <v>600</v>
      </c>
      <c r="O70" s="62"/>
      <c r="P70" s="88">
        <v>6500</v>
      </c>
      <c r="Q70" s="88">
        <v>1365</v>
      </c>
      <c r="R70" s="63">
        <f t="shared" si="1"/>
        <v>7865</v>
      </c>
      <c r="S70" s="79">
        <v>45653</v>
      </c>
      <c r="T70" s="74" t="s">
        <v>691</v>
      </c>
      <c r="U70" s="75" t="s">
        <v>28</v>
      </c>
      <c r="V70" s="75" t="s">
        <v>26</v>
      </c>
      <c r="W70" s="62"/>
    </row>
    <row r="71" spans="1:23" ht="39.6" x14ac:dyDescent="0.3">
      <c r="A71" s="73" t="s">
        <v>322</v>
      </c>
      <c r="B71" s="142" t="s">
        <v>323</v>
      </c>
      <c r="C71" s="77" t="s">
        <v>21</v>
      </c>
      <c r="D71" s="76" t="s">
        <v>40</v>
      </c>
      <c r="E71" s="77" t="s">
        <v>23</v>
      </c>
      <c r="F71" s="77" t="s">
        <v>29</v>
      </c>
      <c r="G71" s="78">
        <v>10890</v>
      </c>
      <c r="H71" s="75" t="s">
        <v>416</v>
      </c>
      <c r="I71" s="75" t="s">
        <v>474</v>
      </c>
      <c r="J71" s="79">
        <v>45581</v>
      </c>
      <c r="K71" s="79"/>
      <c r="L71" s="75">
        <v>1</v>
      </c>
      <c r="M71" s="96" t="s">
        <v>601</v>
      </c>
      <c r="N71" s="75" t="s">
        <v>602</v>
      </c>
      <c r="O71" s="62"/>
      <c r="P71" s="88">
        <v>8760</v>
      </c>
      <c r="Q71" s="88">
        <v>1839</v>
      </c>
      <c r="R71" s="63">
        <f t="shared" si="1"/>
        <v>10599</v>
      </c>
      <c r="S71" s="79">
        <v>45643</v>
      </c>
      <c r="T71" s="74" t="s">
        <v>692</v>
      </c>
      <c r="U71" s="75" t="s">
        <v>28</v>
      </c>
      <c r="V71" s="75" t="s">
        <v>24</v>
      </c>
      <c r="W71" s="62"/>
    </row>
    <row r="72" spans="1:23" ht="40.200000000000003" x14ac:dyDescent="0.3">
      <c r="A72" s="73" t="s">
        <v>324</v>
      </c>
      <c r="B72" s="142" t="s">
        <v>325</v>
      </c>
      <c r="C72" s="77" t="s">
        <v>21</v>
      </c>
      <c r="D72" s="76" t="s">
        <v>366</v>
      </c>
      <c r="E72" s="77" t="s">
        <v>23</v>
      </c>
      <c r="F72" s="77" t="s">
        <v>145</v>
      </c>
      <c r="G72" s="78">
        <v>27612.2</v>
      </c>
      <c r="H72" s="75" t="s">
        <v>417</v>
      </c>
      <c r="I72" s="75" t="s">
        <v>475</v>
      </c>
      <c r="J72" s="79">
        <v>45601</v>
      </c>
      <c r="K72" s="79"/>
      <c r="L72" s="75">
        <v>1</v>
      </c>
      <c r="M72" s="96" t="s">
        <v>603</v>
      </c>
      <c r="N72" s="75" t="s">
        <v>604</v>
      </c>
      <c r="O72" s="62"/>
      <c r="P72" s="88">
        <v>22740</v>
      </c>
      <c r="Q72" s="88">
        <v>4775.3999999999996</v>
      </c>
      <c r="R72" s="63">
        <f t="shared" si="1"/>
        <v>27515.4</v>
      </c>
      <c r="S72" s="79">
        <v>45638</v>
      </c>
      <c r="T72" s="74" t="s">
        <v>679</v>
      </c>
      <c r="U72" s="75" t="s">
        <v>28</v>
      </c>
      <c r="V72" s="75" t="s">
        <v>26</v>
      </c>
      <c r="W72" s="62" t="s">
        <v>702</v>
      </c>
    </row>
    <row r="73" spans="1:23" ht="40.200000000000003" x14ac:dyDescent="0.3">
      <c r="A73" s="73" t="s">
        <v>326</v>
      </c>
      <c r="B73" s="142" t="s">
        <v>327</v>
      </c>
      <c r="C73" s="77" t="s">
        <v>21</v>
      </c>
      <c r="D73" s="76" t="s">
        <v>354</v>
      </c>
      <c r="E73" s="77" t="s">
        <v>23</v>
      </c>
      <c r="F73" s="77" t="s">
        <v>43</v>
      </c>
      <c r="G73" s="78">
        <v>85210.62</v>
      </c>
      <c r="H73" s="75" t="s">
        <v>418</v>
      </c>
      <c r="I73" s="75" t="s">
        <v>476</v>
      </c>
      <c r="J73" s="79">
        <v>45588</v>
      </c>
      <c r="K73" s="79"/>
      <c r="L73" s="75">
        <v>2</v>
      </c>
      <c r="M73" s="80" t="s">
        <v>605</v>
      </c>
      <c r="N73" s="75" t="s">
        <v>606</v>
      </c>
      <c r="O73" s="62"/>
      <c r="P73" s="88">
        <v>69013.56</v>
      </c>
      <c r="Q73" s="88">
        <v>14492.84</v>
      </c>
      <c r="R73" s="63">
        <f t="shared" si="1"/>
        <v>83506.399999999994</v>
      </c>
      <c r="S73" s="79">
        <v>45642</v>
      </c>
      <c r="T73" s="74" t="s">
        <v>693</v>
      </c>
      <c r="U73" s="75" t="s">
        <v>48</v>
      </c>
      <c r="V73" s="75"/>
      <c r="W73" s="62"/>
    </row>
    <row r="74" spans="1:23" ht="39.6" x14ac:dyDescent="0.3">
      <c r="A74" s="73" t="s">
        <v>328</v>
      </c>
      <c r="B74" s="145" t="s">
        <v>329</v>
      </c>
      <c r="C74" s="77" t="s">
        <v>21</v>
      </c>
      <c r="D74" s="76" t="s">
        <v>360</v>
      </c>
      <c r="E74" s="77" t="s">
        <v>23</v>
      </c>
      <c r="F74" s="77" t="s">
        <v>359</v>
      </c>
      <c r="G74" s="78">
        <v>40983.050000000003</v>
      </c>
      <c r="H74" s="75" t="s">
        <v>419</v>
      </c>
      <c r="I74" s="75" t="s">
        <v>477</v>
      </c>
      <c r="J74" s="79">
        <v>45611</v>
      </c>
      <c r="K74" s="79"/>
      <c r="L74" s="75">
        <v>3</v>
      </c>
      <c r="M74" s="96" t="s">
        <v>607</v>
      </c>
      <c r="N74" s="178" t="s">
        <v>608</v>
      </c>
      <c r="O74" s="62"/>
      <c r="P74" s="88">
        <v>37257.32</v>
      </c>
      <c r="Q74" s="88">
        <v>3725.73</v>
      </c>
      <c r="R74" s="63">
        <f t="shared" si="1"/>
        <v>40983.050000000003</v>
      </c>
      <c r="S74" s="79">
        <v>45656</v>
      </c>
      <c r="T74" s="74" t="s">
        <v>26</v>
      </c>
      <c r="U74" s="75" t="s">
        <v>28</v>
      </c>
      <c r="V74" s="75" t="s">
        <v>24</v>
      </c>
      <c r="W74" s="62" t="s">
        <v>703</v>
      </c>
    </row>
    <row r="75" spans="1:23" ht="39.6" x14ac:dyDescent="0.3">
      <c r="A75" s="73" t="s">
        <v>330</v>
      </c>
      <c r="B75" s="142" t="s">
        <v>331</v>
      </c>
      <c r="C75" s="77" t="s">
        <v>21</v>
      </c>
      <c r="D75" s="76" t="s">
        <v>354</v>
      </c>
      <c r="E75" s="77" t="s">
        <v>23</v>
      </c>
      <c r="F75" s="77" t="s">
        <v>43</v>
      </c>
      <c r="G75" s="78">
        <v>59727.44</v>
      </c>
      <c r="H75" s="75" t="s">
        <v>420</v>
      </c>
      <c r="I75" s="75" t="s">
        <v>478</v>
      </c>
      <c r="J75" s="79">
        <v>45607</v>
      </c>
      <c r="K75" s="79"/>
      <c r="L75" s="75">
        <v>1</v>
      </c>
      <c r="M75" s="96" t="s">
        <v>609</v>
      </c>
      <c r="N75" s="75" t="s">
        <v>518</v>
      </c>
      <c r="O75" s="62"/>
      <c r="P75" s="88">
        <v>48300.25</v>
      </c>
      <c r="Q75" s="88">
        <v>10143.049999999999</v>
      </c>
      <c r="R75" s="63">
        <f t="shared" si="1"/>
        <v>58443.3</v>
      </c>
      <c r="S75" s="79">
        <v>45630</v>
      </c>
      <c r="T75" s="74" t="s">
        <v>694</v>
      </c>
      <c r="U75" s="75" t="s">
        <v>48</v>
      </c>
      <c r="V75" s="75"/>
      <c r="W75" s="62"/>
    </row>
    <row r="76" spans="1:23" ht="40.200000000000003" x14ac:dyDescent="0.3">
      <c r="A76" s="73" t="s">
        <v>729</v>
      </c>
      <c r="B76" s="179" t="s">
        <v>730</v>
      </c>
      <c r="C76" s="77" t="s">
        <v>31</v>
      </c>
      <c r="D76" s="67" t="s">
        <v>360</v>
      </c>
      <c r="E76" s="77" t="s">
        <v>23</v>
      </c>
      <c r="F76" s="77" t="s">
        <v>50</v>
      </c>
      <c r="G76" s="157">
        <v>4110.37</v>
      </c>
      <c r="H76" s="156" t="s">
        <v>737</v>
      </c>
      <c r="I76" s="156" t="s">
        <v>740</v>
      </c>
      <c r="J76" s="158">
        <v>45622</v>
      </c>
      <c r="K76" s="180"/>
      <c r="L76" s="159">
        <v>1</v>
      </c>
      <c r="M76" s="181" t="s">
        <v>747</v>
      </c>
      <c r="N76" s="156" t="s">
        <v>748</v>
      </c>
      <c r="O76" s="100"/>
      <c r="P76" s="99">
        <v>3267.91</v>
      </c>
      <c r="Q76" s="99">
        <v>686.26</v>
      </c>
      <c r="R76" s="63">
        <f t="shared" si="1"/>
        <v>3954.17</v>
      </c>
      <c r="S76" s="158">
        <v>45646</v>
      </c>
      <c r="T76" s="107" t="s">
        <v>756</v>
      </c>
      <c r="U76" s="156" t="s">
        <v>48</v>
      </c>
      <c r="V76" s="159"/>
      <c r="W76" s="100"/>
    </row>
    <row r="77" spans="1:23" ht="40.200000000000003" x14ac:dyDescent="0.3">
      <c r="A77" s="73" t="s">
        <v>731</v>
      </c>
      <c r="B77" s="155" t="s">
        <v>732</v>
      </c>
      <c r="C77" s="77" t="s">
        <v>31</v>
      </c>
      <c r="D77" s="67" t="s">
        <v>360</v>
      </c>
      <c r="E77" s="77" t="s">
        <v>23</v>
      </c>
      <c r="F77" s="77" t="s">
        <v>50</v>
      </c>
      <c r="G77" s="157">
        <v>3509</v>
      </c>
      <c r="H77" s="156" t="s">
        <v>737</v>
      </c>
      <c r="I77" s="156" t="s">
        <v>741</v>
      </c>
      <c r="J77" s="158">
        <v>45622</v>
      </c>
      <c r="K77" s="180"/>
      <c r="L77" s="159">
        <v>1</v>
      </c>
      <c r="M77" s="98" t="s">
        <v>749</v>
      </c>
      <c r="N77" s="156" t="s">
        <v>750</v>
      </c>
      <c r="O77" s="100"/>
      <c r="P77" s="99">
        <v>2900</v>
      </c>
      <c r="Q77" s="99">
        <v>609</v>
      </c>
      <c r="R77" s="63">
        <f t="shared" si="1"/>
        <v>3509</v>
      </c>
      <c r="S77" s="158">
        <v>45646</v>
      </c>
      <c r="T77" s="107" t="s">
        <v>756</v>
      </c>
      <c r="U77" s="156" t="s">
        <v>48</v>
      </c>
      <c r="V77" s="159"/>
      <c r="W77" s="100"/>
    </row>
    <row r="78" spans="1:23" ht="39.6" x14ac:dyDescent="0.3">
      <c r="A78" s="73" t="s">
        <v>733</v>
      </c>
      <c r="B78" s="179" t="s">
        <v>734</v>
      </c>
      <c r="C78" s="77" t="s">
        <v>31</v>
      </c>
      <c r="D78" s="67" t="s">
        <v>360</v>
      </c>
      <c r="E78" s="77" t="s">
        <v>23</v>
      </c>
      <c r="F78" s="77" t="s">
        <v>50</v>
      </c>
      <c r="G78" s="157">
        <v>4259.1000000000004</v>
      </c>
      <c r="H78" s="156" t="s">
        <v>737</v>
      </c>
      <c r="I78" s="156" t="s">
        <v>742</v>
      </c>
      <c r="J78" s="158">
        <v>45622</v>
      </c>
      <c r="K78" s="180"/>
      <c r="L78" s="159">
        <v>1</v>
      </c>
      <c r="M78" s="98" t="s">
        <v>751</v>
      </c>
      <c r="N78" s="156" t="s">
        <v>752</v>
      </c>
      <c r="O78" s="100"/>
      <c r="P78" s="99">
        <v>3519.92</v>
      </c>
      <c r="Q78" s="99">
        <v>739.18</v>
      </c>
      <c r="R78" s="63">
        <f t="shared" si="1"/>
        <v>4259.1000000000004</v>
      </c>
      <c r="S78" s="158">
        <v>45646</v>
      </c>
      <c r="T78" s="107" t="s">
        <v>756</v>
      </c>
      <c r="U78" s="156" t="s">
        <v>48</v>
      </c>
      <c r="V78" s="159"/>
      <c r="W78" s="100"/>
    </row>
    <row r="79" spans="1:23" ht="40.200000000000003" x14ac:dyDescent="0.3">
      <c r="A79" s="73" t="s">
        <v>332</v>
      </c>
      <c r="B79" s="142" t="s">
        <v>333</v>
      </c>
      <c r="C79" s="75" t="s">
        <v>31</v>
      </c>
      <c r="D79" s="76" t="s">
        <v>360</v>
      </c>
      <c r="E79" s="75" t="s">
        <v>23</v>
      </c>
      <c r="F79" s="75" t="s">
        <v>50</v>
      </c>
      <c r="G79" s="78">
        <v>18000</v>
      </c>
      <c r="H79" s="75" t="s">
        <v>421</v>
      </c>
      <c r="I79" s="79" t="s">
        <v>479</v>
      </c>
      <c r="J79" s="79">
        <v>45617</v>
      </c>
      <c r="K79" s="75"/>
      <c r="L79" s="75">
        <v>3</v>
      </c>
      <c r="M79" s="74" t="s">
        <v>610</v>
      </c>
      <c r="N79" s="75" t="s">
        <v>611</v>
      </c>
      <c r="O79" s="75"/>
      <c r="P79" s="88">
        <v>12830.57</v>
      </c>
      <c r="Q79" s="88">
        <v>2694.42</v>
      </c>
      <c r="R79" s="63">
        <f t="shared" si="1"/>
        <v>15524.99</v>
      </c>
      <c r="S79" s="79">
        <v>45644</v>
      </c>
      <c r="T79" s="74" t="s">
        <v>695</v>
      </c>
      <c r="U79" s="75" t="s">
        <v>48</v>
      </c>
      <c r="V79" s="75"/>
      <c r="W79" s="62"/>
    </row>
    <row r="80" spans="1:23" ht="53.4" x14ac:dyDescent="0.3">
      <c r="A80" s="73" t="s">
        <v>334</v>
      </c>
      <c r="B80" s="142" t="s">
        <v>335</v>
      </c>
      <c r="C80" s="77" t="s">
        <v>31</v>
      </c>
      <c r="D80" s="76" t="s">
        <v>360</v>
      </c>
      <c r="E80" s="77" t="s">
        <v>23</v>
      </c>
      <c r="F80" s="75" t="s">
        <v>50</v>
      </c>
      <c r="G80" s="78">
        <v>18000</v>
      </c>
      <c r="H80" s="75" t="s">
        <v>421</v>
      </c>
      <c r="I80" s="79" t="s">
        <v>480</v>
      </c>
      <c r="J80" s="79">
        <v>45617</v>
      </c>
      <c r="K80" s="79"/>
      <c r="L80" s="75">
        <v>3</v>
      </c>
      <c r="M80" s="74" t="s">
        <v>610</v>
      </c>
      <c r="N80" s="75" t="s">
        <v>611</v>
      </c>
      <c r="O80" s="62"/>
      <c r="P80" s="88">
        <v>13000.16</v>
      </c>
      <c r="Q80" s="88">
        <v>2730.03</v>
      </c>
      <c r="R80" s="63">
        <f t="shared" si="1"/>
        <v>15730.19</v>
      </c>
      <c r="S80" s="79">
        <v>45645</v>
      </c>
      <c r="T80" s="74" t="s">
        <v>695</v>
      </c>
      <c r="U80" s="75" t="s">
        <v>48</v>
      </c>
      <c r="V80" s="75"/>
      <c r="W80" s="62"/>
    </row>
    <row r="81" spans="1:23" ht="40.200000000000003" x14ac:dyDescent="0.3">
      <c r="A81" s="73" t="s">
        <v>336</v>
      </c>
      <c r="B81" s="142" t="s">
        <v>337</v>
      </c>
      <c r="C81" s="75" t="s">
        <v>31</v>
      </c>
      <c r="D81" s="76" t="s">
        <v>360</v>
      </c>
      <c r="E81" s="75" t="s">
        <v>23</v>
      </c>
      <c r="F81" s="75" t="s">
        <v>50</v>
      </c>
      <c r="G81" s="78">
        <v>13825.06</v>
      </c>
      <c r="H81" s="75" t="s">
        <v>421</v>
      </c>
      <c r="I81" s="79" t="s">
        <v>481</v>
      </c>
      <c r="J81" s="79">
        <v>45617</v>
      </c>
      <c r="K81" s="75"/>
      <c r="L81" s="75">
        <v>1</v>
      </c>
      <c r="M81" s="74" t="s">
        <v>612</v>
      </c>
      <c r="N81" s="75" t="s">
        <v>613</v>
      </c>
      <c r="O81" s="62"/>
      <c r="P81" s="88">
        <v>11142.31</v>
      </c>
      <c r="Q81" s="88">
        <v>2339.88</v>
      </c>
      <c r="R81" s="63">
        <f t="shared" si="1"/>
        <v>13482.189999999999</v>
      </c>
      <c r="S81" s="79">
        <v>45644</v>
      </c>
      <c r="T81" s="74" t="s">
        <v>695</v>
      </c>
      <c r="U81" s="75" t="s">
        <v>48</v>
      </c>
      <c r="V81" s="75"/>
      <c r="W81" s="62"/>
    </row>
    <row r="82" spans="1:23" ht="40.200000000000003" x14ac:dyDescent="0.3">
      <c r="A82" s="73" t="s">
        <v>338</v>
      </c>
      <c r="B82" s="142" t="s">
        <v>339</v>
      </c>
      <c r="C82" s="75" t="s">
        <v>31</v>
      </c>
      <c r="D82" s="76" t="s">
        <v>360</v>
      </c>
      <c r="E82" s="75" t="s">
        <v>23</v>
      </c>
      <c r="F82" s="75" t="s">
        <v>50</v>
      </c>
      <c r="G82" s="78">
        <v>19000</v>
      </c>
      <c r="H82" s="75" t="s">
        <v>421</v>
      </c>
      <c r="I82" s="79" t="s">
        <v>482</v>
      </c>
      <c r="J82" s="79">
        <v>45617</v>
      </c>
      <c r="K82" s="75"/>
      <c r="L82" s="75">
        <v>1</v>
      </c>
      <c r="M82" s="74" t="s">
        <v>614</v>
      </c>
      <c r="N82" s="75" t="s">
        <v>615</v>
      </c>
      <c r="O82" s="62"/>
      <c r="P82" s="88">
        <v>14709</v>
      </c>
      <c r="Q82" s="88">
        <v>3088.89</v>
      </c>
      <c r="R82" s="63">
        <f t="shared" si="1"/>
        <v>17797.89</v>
      </c>
      <c r="S82" s="79">
        <v>45645</v>
      </c>
      <c r="T82" s="74" t="s">
        <v>695</v>
      </c>
      <c r="U82" s="75" t="s">
        <v>48</v>
      </c>
      <c r="V82" s="75"/>
      <c r="W82" s="62"/>
    </row>
    <row r="83" spans="1:23" ht="39.6" x14ac:dyDescent="0.3">
      <c r="A83" s="73" t="s">
        <v>340</v>
      </c>
      <c r="B83" s="74" t="s">
        <v>341</v>
      </c>
      <c r="C83" s="75" t="s">
        <v>31</v>
      </c>
      <c r="D83" s="76" t="s">
        <v>360</v>
      </c>
      <c r="E83" s="75" t="s">
        <v>23</v>
      </c>
      <c r="F83" s="75" t="s">
        <v>50</v>
      </c>
      <c r="G83" s="78">
        <v>3000</v>
      </c>
      <c r="H83" s="75" t="s">
        <v>422</v>
      </c>
      <c r="I83" s="79" t="s">
        <v>483</v>
      </c>
      <c r="J83" s="79">
        <v>45623</v>
      </c>
      <c r="K83" s="75"/>
      <c r="L83" s="75">
        <v>4</v>
      </c>
      <c r="M83" s="80" t="s">
        <v>616</v>
      </c>
      <c r="N83" s="75" t="s">
        <v>617</v>
      </c>
      <c r="O83" s="62"/>
      <c r="P83" s="88">
        <v>1611.57</v>
      </c>
      <c r="Q83" s="88">
        <v>338.43</v>
      </c>
      <c r="R83" s="63">
        <f t="shared" si="1"/>
        <v>1950</v>
      </c>
      <c r="S83" s="79">
        <v>45656</v>
      </c>
      <c r="T83" s="74" t="s">
        <v>696</v>
      </c>
      <c r="U83" s="75" t="s">
        <v>48</v>
      </c>
      <c r="V83" s="75"/>
      <c r="W83" s="62"/>
    </row>
    <row r="84" spans="1:23" ht="39.6" x14ac:dyDescent="0.3">
      <c r="A84" s="73" t="s">
        <v>342</v>
      </c>
      <c r="B84" s="74" t="s">
        <v>341</v>
      </c>
      <c r="C84" s="75" t="s">
        <v>31</v>
      </c>
      <c r="D84" s="77" t="s">
        <v>360</v>
      </c>
      <c r="E84" s="75" t="s">
        <v>23</v>
      </c>
      <c r="F84" s="75" t="s">
        <v>50</v>
      </c>
      <c r="G84" s="78">
        <v>4508.41</v>
      </c>
      <c r="H84" s="75" t="s">
        <v>422</v>
      </c>
      <c r="I84" s="79" t="s">
        <v>483</v>
      </c>
      <c r="J84" s="79">
        <v>45623</v>
      </c>
      <c r="K84" s="75"/>
      <c r="L84" s="75">
        <v>2</v>
      </c>
      <c r="M84" s="182" t="s">
        <v>616</v>
      </c>
      <c r="N84" s="75" t="s">
        <v>617</v>
      </c>
      <c r="O84" s="62"/>
      <c r="P84" s="88">
        <v>1836.9</v>
      </c>
      <c r="Q84" s="88">
        <v>385.75</v>
      </c>
      <c r="R84" s="63">
        <f t="shared" si="1"/>
        <v>2222.65</v>
      </c>
      <c r="S84" s="79">
        <v>45656</v>
      </c>
      <c r="T84" s="74" t="s">
        <v>696</v>
      </c>
      <c r="U84" s="75" t="s">
        <v>48</v>
      </c>
      <c r="V84" s="75"/>
      <c r="W84" s="62"/>
    </row>
    <row r="85" spans="1:23" ht="40.200000000000003" x14ac:dyDescent="0.3">
      <c r="A85" s="73" t="s">
        <v>343</v>
      </c>
      <c r="B85" s="142" t="s">
        <v>344</v>
      </c>
      <c r="C85" s="75" t="s">
        <v>21</v>
      </c>
      <c r="D85" s="76" t="s">
        <v>354</v>
      </c>
      <c r="E85" s="75" t="s">
        <v>23</v>
      </c>
      <c r="F85" s="75" t="s">
        <v>49</v>
      </c>
      <c r="G85" s="78">
        <v>44009.27</v>
      </c>
      <c r="H85" s="75" t="s">
        <v>423</v>
      </c>
      <c r="I85" s="79" t="s">
        <v>484</v>
      </c>
      <c r="J85" s="79">
        <v>45273</v>
      </c>
      <c r="K85" s="75"/>
      <c r="L85" s="75">
        <v>1</v>
      </c>
      <c r="M85" s="74" t="s">
        <v>618</v>
      </c>
      <c r="N85" s="75" t="s">
        <v>619</v>
      </c>
      <c r="O85" s="62"/>
      <c r="P85" s="88">
        <v>34500</v>
      </c>
      <c r="Q85" s="88">
        <v>7245</v>
      </c>
      <c r="R85" s="63">
        <f t="shared" si="1"/>
        <v>41745</v>
      </c>
      <c r="S85" s="79">
        <v>45489</v>
      </c>
      <c r="T85" s="74" t="s">
        <v>24</v>
      </c>
      <c r="U85" s="75" t="s">
        <v>28</v>
      </c>
      <c r="V85" s="75" t="s">
        <v>24</v>
      </c>
      <c r="W85" s="62"/>
    </row>
    <row r="86" spans="1:23" ht="66.599999999999994" x14ac:dyDescent="0.3">
      <c r="A86" s="73" t="s">
        <v>345</v>
      </c>
      <c r="B86" s="74" t="s">
        <v>346</v>
      </c>
      <c r="C86" s="75" t="s">
        <v>367</v>
      </c>
      <c r="D86" s="76" t="s">
        <v>22</v>
      </c>
      <c r="E86" s="75" t="s">
        <v>23</v>
      </c>
      <c r="F86" s="75" t="s">
        <v>368</v>
      </c>
      <c r="G86" s="78">
        <v>83827081.319999993</v>
      </c>
      <c r="H86" s="79" t="s">
        <v>424</v>
      </c>
      <c r="I86" s="79" t="s">
        <v>485</v>
      </c>
      <c r="J86" s="79">
        <v>45654</v>
      </c>
      <c r="K86" s="79">
        <v>45288</v>
      </c>
      <c r="L86" s="75">
        <v>3</v>
      </c>
      <c r="M86" s="80" t="s">
        <v>620</v>
      </c>
      <c r="N86" s="75" t="s">
        <v>621</v>
      </c>
      <c r="O86" s="62"/>
      <c r="P86" s="88">
        <v>73395357.840000004</v>
      </c>
      <c r="Q86" s="88">
        <v>7545007.6900000004</v>
      </c>
      <c r="R86" s="63">
        <f t="shared" si="1"/>
        <v>80940365.530000001</v>
      </c>
      <c r="S86" s="79">
        <v>45617</v>
      </c>
      <c r="T86" s="74" t="s">
        <v>697</v>
      </c>
      <c r="U86" s="75" t="s">
        <v>698</v>
      </c>
      <c r="V86" s="75" t="s">
        <v>24</v>
      </c>
      <c r="W86" s="62" t="s">
        <v>704</v>
      </c>
    </row>
    <row r="87" spans="1:23" ht="40.200000000000003" x14ac:dyDescent="0.3">
      <c r="A87" s="73" t="s">
        <v>347</v>
      </c>
      <c r="B87" s="142" t="s">
        <v>346</v>
      </c>
      <c r="C87" s="75" t="s">
        <v>367</v>
      </c>
      <c r="D87" s="76" t="s">
        <v>22</v>
      </c>
      <c r="E87" s="75" t="s">
        <v>23</v>
      </c>
      <c r="F87" s="75" t="s">
        <v>368</v>
      </c>
      <c r="G87" s="78">
        <v>4553056.62</v>
      </c>
      <c r="H87" s="79" t="s">
        <v>424</v>
      </c>
      <c r="I87" s="79" t="s">
        <v>485</v>
      </c>
      <c r="J87" s="79">
        <v>45654</v>
      </c>
      <c r="K87" s="79">
        <v>45288</v>
      </c>
      <c r="L87" s="75">
        <v>4</v>
      </c>
      <c r="M87" s="74" t="s">
        <v>620</v>
      </c>
      <c r="N87" s="75" t="s">
        <v>621</v>
      </c>
      <c r="O87" s="62"/>
      <c r="P87" s="88">
        <v>2753357.51</v>
      </c>
      <c r="Q87" s="88">
        <v>279888.82</v>
      </c>
      <c r="R87" s="63">
        <f t="shared" si="1"/>
        <v>3033246.3299999996</v>
      </c>
      <c r="S87" s="79">
        <v>45617</v>
      </c>
      <c r="T87" s="74" t="s">
        <v>137</v>
      </c>
      <c r="U87" s="75" t="s">
        <v>48</v>
      </c>
      <c r="V87" s="75"/>
      <c r="W87" s="62"/>
    </row>
    <row r="88" spans="1:23" ht="39.6" x14ac:dyDescent="0.3">
      <c r="A88" s="73" t="s">
        <v>348</v>
      </c>
      <c r="B88" s="74" t="s">
        <v>349</v>
      </c>
      <c r="C88" s="75" t="s">
        <v>31</v>
      </c>
      <c r="D88" s="76" t="s">
        <v>22</v>
      </c>
      <c r="E88" s="75" t="s">
        <v>23</v>
      </c>
      <c r="F88" s="75" t="s">
        <v>45</v>
      </c>
      <c r="G88" s="78">
        <v>232049.96</v>
      </c>
      <c r="H88" s="75" t="s">
        <v>425</v>
      </c>
      <c r="I88" s="79" t="s">
        <v>486</v>
      </c>
      <c r="J88" s="79">
        <v>45356</v>
      </c>
      <c r="K88" s="79">
        <v>45356</v>
      </c>
      <c r="L88" s="75">
        <v>2</v>
      </c>
      <c r="M88" s="80" t="s">
        <v>142</v>
      </c>
      <c r="N88" s="75" t="s">
        <v>143</v>
      </c>
      <c r="O88" s="62"/>
      <c r="P88" s="88">
        <v>191776.83</v>
      </c>
      <c r="Q88" s="88">
        <v>40273.129999999997</v>
      </c>
      <c r="R88" s="63">
        <f t="shared" si="1"/>
        <v>232049.96</v>
      </c>
      <c r="S88" s="79">
        <v>45509</v>
      </c>
      <c r="T88" s="74" t="s">
        <v>30</v>
      </c>
      <c r="U88" s="75" t="s">
        <v>633</v>
      </c>
      <c r="V88" s="75" t="s">
        <v>24</v>
      </c>
      <c r="W88" s="62" t="s">
        <v>705</v>
      </c>
    </row>
    <row r="89" spans="1:23" ht="39.6" x14ac:dyDescent="0.3">
      <c r="A89" s="73" t="s">
        <v>350</v>
      </c>
      <c r="B89" s="142" t="s">
        <v>351</v>
      </c>
      <c r="C89" s="75" t="s">
        <v>369</v>
      </c>
      <c r="D89" s="76" t="s">
        <v>356</v>
      </c>
      <c r="E89" s="75" t="s">
        <v>23</v>
      </c>
      <c r="F89" s="75" t="s">
        <v>370</v>
      </c>
      <c r="G89" s="78">
        <v>181500</v>
      </c>
      <c r="H89" s="75" t="s">
        <v>426</v>
      </c>
      <c r="I89" s="79" t="s">
        <v>487</v>
      </c>
      <c r="J89" s="79">
        <v>45337</v>
      </c>
      <c r="K89" s="75"/>
      <c r="L89" s="75">
        <v>3</v>
      </c>
      <c r="M89" s="74" t="s">
        <v>622</v>
      </c>
      <c r="N89" s="75" t="s">
        <v>623</v>
      </c>
      <c r="O89" s="62"/>
      <c r="P89" s="88">
        <v>124500</v>
      </c>
      <c r="Q89" s="88">
        <v>26145</v>
      </c>
      <c r="R89" s="63">
        <f t="shared" si="1"/>
        <v>150645</v>
      </c>
      <c r="S89" s="79">
        <v>45524</v>
      </c>
      <c r="T89" s="74" t="s">
        <v>24</v>
      </c>
      <c r="U89" s="75" t="s">
        <v>28</v>
      </c>
      <c r="V89" s="75" t="s">
        <v>24</v>
      </c>
      <c r="W89" s="62"/>
    </row>
    <row r="90" spans="1:23" ht="39.6" x14ac:dyDescent="0.3">
      <c r="A90" s="73" t="s">
        <v>352</v>
      </c>
      <c r="B90" s="74" t="s">
        <v>353</v>
      </c>
      <c r="C90" s="75" t="s">
        <v>21</v>
      </c>
      <c r="D90" s="77" t="s">
        <v>356</v>
      </c>
      <c r="E90" s="75" t="s">
        <v>23</v>
      </c>
      <c r="F90" s="75" t="s">
        <v>365</v>
      </c>
      <c r="G90" s="78">
        <v>135159.82</v>
      </c>
      <c r="H90" s="75" t="s">
        <v>427</v>
      </c>
      <c r="I90" s="79" t="s">
        <v>488</v>
      </c>
      <c r="J90" s="79">
        <v>45348</v>
      </c>
      <c r="K90" s="75"/>
      <c r="L90" s="75">
        <v>5</v>
      </c>
      <c r="M90" s="81" t="s">
        <v>624</v>
      </c>
      <c r="N90" s="75" t="s">
        <v>625</v>
      </c>
      <c r="O90" s="62"/>
      <c r="P90" s="88">
        <v>95494.32</v>
      </c>
      <c r="Q90" s="88">
        <v>20053.810000000001</v>
      </c>
      <c r="R90" s="63">
        <f t="shared" si="1"/>
        <v>115548.13</v>
      </c>
      <c r="S90" s="79">
        <v>45496</v>
      </c>
      <c r="T90" s="74" t="s">
        <v>26</v>
      </c>
      <c r="U90" s="75" t="s">
        <v>28</v>
      </c>
      <c r="V90" s="75" t="s">
        <v>24</v>
      </c>
      <c r="W90" s="62" t="s">
        <v>706</v>
      </c>
    </row>
  </sheetData>
  <sheetProtection password="E940" sheet="1" objects="1" scenarios="1"/>
  <dataValidations count="5">
    <dataValidation type="list" showInputMessage="1" showErrorMessage="1" sqref="WVA1:WVA8 WLE1:WLE8 IO1:IO8 SK1:SK8 ACG1:ACG8 AMC1:AMC8 AVY1:AVY8 BFU1:BFU8 BPQ1:BPQ8 BZM1:BZM8 CJI1:CJI8 CTE1:CTE8 DDA1:DDA8 DMW1:DMW8 DWS1:DWS8 EGO1:EGO8 EQK1:EQK8 FAG1:FAG8 FKC1:FKC8 FTY1:FTY8 GDU1:GDU8 GNQ1:GNQ8 GXM1:GXM8 HHI1:HHI8 HRE1:HRE8 IBA1:IBA8 IKW1:IKW8 IUS1:IUS8 JEO1:JEO8 JOK1:JOK8 JYG1:JYG8 KIC1:KIC8 KRY1:KRY8 LBU1:LBU8 LLQ1:LLQ8 LVM1:LVM8 MFI1:MFI8 MPE1:MPE8 MZA1:MZA8 NIW1:NIW8 NSS1:NSS8 OCO1:OCO8 OMK1:OMK8 OWG1:OWG8 PGC1:PGC8 PPY1:PPY8 PZU1:PZU8 QJQ1:QJQ8 QTM1:QTM8 RDI1:RDI8 RNE1:RNE8 RXA1:RXA8 SGW1:SGW8 SQS1:SQS8 TAO1:TAO8 TKK1:TKK8 TUG1:TUG8 UEC1:UEC8 UNY1:UNY8 UXU1:UXU8 VHQ1:VHQ8 VRM1:VRM8 WBI1:WBI8 D1:D55 D57:D90">
      <formula1>Procedimiento2012</formula1>
    </dataValidation>
    <dataValidation type="list" allowBlank="1" showInputMessage="1" showErrorMessage="1" sqref="WVB2:WVB8 IP2:IP8 SL2:SL8 ACH2:ACH8 AMD2:AMD8 AVZ2:AVZ8 BFV2:BFV8 BPR2:BPR8 BZN2:BZN8 CJJ2:CJJ8 CTF2:CTF8 DDB2:DDB8 DMX2:DMX8 DWT2:DWT8 EGP2:EGP8 EQL2:EQL8 FAH2:FAH8 FKD2:FKD8 FTZ2:FTZ8 GDV2:GDV8 GNR2:GNR8 GXN2:GXN8 HHJ2:HHJ8 HRF2:HRF8 IBB2:IBB8 IKX2:IKX8 IUT2:IUT8 JEP2:JEP8 JOL2:JOL8 JYH2:JYH8 KID2:KID8 KRZ2:KRZ8 LBV2:LBV8 LLR2:LLR8 LVN2:LVN8 MFJ2:MFJ8 MPF2:MPF8 MZB2:MZB8 NIX2:NIX8 NST2:NST8 OCP2:OCP8 OML2:OML8 OWH2:OWH8 PGD2:PGD8 PPZ2:PPZ8 PZV2:PZV8 QJR2:QJR8 QTN2:QTN8 RDJ2:RDJ8 RNF2:RNF8 RXB2:RXB8 SGX2:SGX8 SQT2:SQT8 TAP2:TAP8 TKL2:TKL8 TUH2:TUH8 UED2:UED8 UNZ2:UNZ8 UXV2:UXV8 VHR2:VHR8 VRN2:VRN8 WBJ2:WBJ8 WLF2:WLF8 E47:E55 E26:E38 E57:E64 E2:E23">
      <formula1>Tramitacion2012</formula1>
    </dataValidation>
    <dataValidation type="list" showInputMessage="1" showErrorMessage="1" sqref="WVC2:WVC8 IQ2:IQ8 SM2:SM8 ACI2:ACI8 AME2:AME8 AWA2:AWA8 BFW2:BFW8 BPS2:BPS8 BZO2:BZO8 CJK2:CJK8 CTG2:CTG8 DDC2:DDC8 DMY2:DMY8 DWU2:DWU8 EGQ2:EGQ8 EQM2:EQM8 FAI2:FAI8 FKE2:FKE8 FUA2:FUA8 GDW2:GDW8 GNS2:GNS8 GXO2:GXO8 HHK2:HHK8 HRG2:HRG8 IBC2:IBC8 IKY2:IKY8 IUU2:IUU8 JEQ2:JEQ8 JOM2:JOM8 JYI2:JYI8 KIE2:KIE8 KSA2:KSA8 LBW2:LBW8 LLS2:LLS8 LVO2:LVO8 MFK2:MFK8 MPG2:MPG8 MZC2:MZC8 NIY2:NIY8 NSU2:NSU8 OCQ2:OCQ8 OMM2:OMM8 OWI2:OWI8 PGE2:PGE8 PQA2:PQA8 PZW2:PZW8 QJS2:QJS8 QTO2:QTO8 RDK2:RDK8 RNG2:RNG8 RXC2:RXC8 SGY2:SGY8 SQU2:SQU8 TAQ2:TAQ8 TKM2:TKM8 TUI2:TUI8 UEE2:UEE8 UOA2:UOA8 UXW2:UXW8 VHS2:VHS8 VRO2:VRO8 WBK2:WBK8 WLG2:WLG8 F47:F55 F26:F38 F57:F64 F2:F23">
      <formula1>Interesado2012</formula1>
    </dataValidation>
    <dataValidation type="list" showInputMessage="1" showErrorMessage="1" sqref="WLD1:WLD8 WBH1:WBH8 WUZ1:WUZ8 VRL1:VRL8 IN1:IN8 SJ1:SJ8 ACF1:ACF8 AMB1:AMB8 AVX1:AVX8 BFT1:BFT8 BPP1:BPP8 BZL1:BZL8 CJH1:CJH8 CTD1:CTD8 DCZ1:DCZ8 DMV1:DMV8 DWR1:DWR8 EGN1:EGN8 EQJ1:EQJ8 FAF1:FAF8 FKB1:FKB8 FTX1:FTX8 GDT1:GDT8 GNP1:GNP8 GXL1:GXL8 HHH1:HHH8 HRD1:HRD8 IAZ1:IAZ8 IKV1:IKV8 IUR1:IUR8 JEN1:JEN8 JOJ1:JOJ8 JYF1:JYF8 KIB1:KIB8 KRX1:KRX8 LBT1:LBT8 LLP1:LLP8 LVL1:LVL8 MFH1:MFH8 MPD1:MPD8 MYZ1:MYZ8 NIV1:NIV8 NSR1:NSR8 OCN1:OCN8 OMJ1:OMJ8 OWF1:OWF8 PGB1:PGB8 PPX1:PPX8 PZT1:PZT8 QJP1:QJP8 QTL1:QTL8 RDH1:RDH8 RND1:RND8 RWZ1:RWZ8 SGV1:SGV8 SQR1:SQR8 TAN1:TAN8 TKJ1:TKJ8 TUF1:TUF8 UEB1:UEB8 UNX1:UNX8 UXT1:UXT8 VHP1:VHP8 C1:C23 C47:C55 C26:C38 C57:C64">
      <formula1>Tipo2012</formula1>
    </dataValidation>
    <dataValidation type="list" showInputMessage="1" showErrorMessage="1" sqref="JL2:JL8 TH2:TH8 ADD2:ADD8 AMZ2:AMZ8 AWV2:AWV8 BGR2:BGR8 BQN2:BQN8 CAJ2:CAJ8 CKF2:CKF8 CUB2:CUB8 DDX2:DDX8 DNT2:DNT8 DXP2:DXP8 EHL2:EHL8 ERH2:ERH8 FBD2:FBD8 FKZ2:FKZ8 FUV2:FUV8 GER2:GER8 GON2:GON8 GYJ2:GYJ8 HIF2:HIF8 HSB2:HSB8 IBX2:IBX8 ILT2:ILT8 IVP2:IVP8 JFL2:JFL8 JPH2:JPH8 JZD2:JZD8 KIZ2:KIZ8 KSV2:KSV8 LCR2:LCR8 LMN2:LMN8 LWJ2:LWJ8 MGF2:MGF8 MQB2:MQB8 MZX2:MZX8 NJT2:NJT8 NTP2:NTP8 ODL2:ODL8 ONH2:ONH8 OXD2:OXD8 PGZ2:PGZ8 PQV2:PQV8 QAR2:QAR8 QKN2:QKN8 QUJ2:QUJ8 REF2:REF8 ROB2:ROB8 RXX2:RXX8 SHT2:SHT8 SRP2:SRP8 TBL2:TBL8 TLH2:TLH8 TVD2:TVD8 UEZ2:UEZ8 UOV2:UOV8 UYR2:UYR8 VIN2:VIN8 VSJ2:VSJ8 WCF2:WCF8 WMB2:WMB8 WVX2:WVX8">
      <formula1>SiNo</formula1>
    </dataValidation>
  </dataValidations>
  <hyperlinks>
    <hyperlink ref="M25" r:id="rId1" display="https://contrataciondelestado.es/wps/myportal/!ut/p/b1/jdDLDoIwEAXQb_EDyExbWsoSK6UgvhWlG9KFMRofG-P3W4wrE6uzm-Tc3MmAhTYiAhMqJeMp7MBe3eN4cPfj7erO_W5FF-czpbShiPmEITVJIXOmENfCg9YDzlTcVM1crMoCsTR6VG8Ix4KK__L4ZTIM5mv2zn8DnP7XHyj4kd-CDZL-ghcIvegFAj-YmttlD61nSZc1-SIrU4bFMNVIK17zCpe-N4Y1tONPNVsJ4tVcmamRBCXpVQ0Xe9Zap-UpdpHLBoMnEXvRVg!!/dl4/d5/L2dBISEvZ0FBIS9nQSEh/pw/Z7_AVEQAI930GB9F02J5L5J0R2004/act/id=9E0imWdacXQ/p=javax.servlet.include.path_info=QCPjspQCPdetalleQCPMainDetalle.jsp/496587978737/-/"/>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showInputMessage="1" showErrorMessage="1">
          <x14:formula1>
            <xm:f>'[3]Lista desplegable 2012'!#REF!</xm:f>
          </x14:formula1>
          <xm:sqref>D4:D8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workbookViewId="0">
      <pane ySplit="1" topLeftCell="A66" activePane="bottomLeft" state="frozen"/>
      <selection pane="bottomLeft" sqref="A1:G90"/>
    </sheetView>
  </sheetViews>
  <sheetFormatPr baseColWidth="10" defaultRowHeight="13.8" x14ac:dyDescent="0.3"/>
  <cols>
    <col min="1" max="1" width="13.44140625" style="128" bestFit="1" customWidth="1"/>
    <col min="2" max="2" width="62.77734375" style="124" customWidth="1"/>
    <col min="3" max="3" width="14" style="124" customWidth="1"/>
    <col min="4" max="4" width="21.44140625" style="124" customWidth="1"/>
    <col min="5" max="5" width="20.44140625" style="124" customWidth="1"/>
    <col min="6" max="6" width="24.21875" style="124" customWidth="1"/>
    <col min="7" max="7" width="54.88671875" style="124" customWidth="1"/>
    <col min="8" max="16384" width="11.5546875" style="124"/>
  </cols>
  <sheetData>
    <row r="1" spans="1:7" ht="26.4" x14ac:dyDescent="0.3">
      <c r="A1" s="120" t="s">
        <v>140</v>
      </c>
      <c r="B1" s="121" t="s">
        <v>11</v>
      </c>
      <c r="C1" s="121" t="s">
        <v>13</v>
      </c>
      <c r="D1" s="122" t="s">
        <v>14</v>
      </c>
      <c r="E1" s="123" t="s">
        <v>15</v>
      </c>
      <c r="F1" s="123" t="s">
        <v>16</v>
      </c>
      <c r="G1" s="121" t="s">
        <v>20</v>
      </c>
    </row>
    <row r="2" spans="1:7" x14ac:dyDescent="0.3">
      <c r="A2" s="73" t="s">
        <v>237</v>
      </c>
      <c r="B2" s="129" t="s">
        <v>521</v>
      </c>
      <c r="C2" s="62"/>
      <c r="D2" s="143">
        <v>5900.4</v>
      </c>
      <c r="E2" s="143">
        <v>1239.08</v>
      </c>
      <c r="F2" s="125">
        <f t="shared" ref="F2:F33" si="0">D2+E2</f>
        <v>7139.48</v>
      </c>
      <c r="G2" s="62"/>
    </row>
    <row r="3" spans="1:7" x14ac:dyDescent="0.3">
      <c r="A3" s="73" t="s">
        <v>274</v>
      </c>
      <c r="B3" s="130" t="s">
        <v>557</v>
      </c>
      <c r="C3" s="62"/>
      <c r="D3" s="143">
        <v>5000</v>
      </c>
      <c r="E3" s="143">
        <v>1050</v>
      </c>
      <c r="F3" s="125">
        <f t="shared" si="0"/>
        <v>6050</v>
      </c>
      <c r="G3" s="62"/>
    </row>
    <row r="4" spans="1:7" x14ac:dyDescent="0.3">
      <c r="A4" s="73" t="s">
        <v>265</v>
      </c>
      <c r="B4" s="131" t="s">
        <v>549</v>
      </c>
      <c r="C4" s="62"/>
      <c r="D4" s="143">
        <v>2500</v>
      </c>
      <c r="E4" s="143">
        <v>525</v>
      </c>
      <c r="F4" s="125">
        <f t="shared" si="0"/>
        <v>3025</v>
      </c>
      <c r="G4" s="62"/>
    </row>
    <row r="5" spans="1:7" x14ac:dyDescent="0.3">
      <c r="A5" s="73" t="s">
        <v>322</v>
      </c>
      <c r="B5" s="98" t="s">
        <v>601</v>
      </c>
      <c r="C5" s="62"/>
      <c r="D5" s="143">
        <v>8760</v>
      </c>
      <c r="E5" s="143">
        <v>1839</v>
      </c>
      <c r="F5" s="125">
        <f t="shared" si="0"/>
        <v>10599</v>
      </c>
      <c r="G5" s="62"/>
    </row>
    <row r="6" spans="1:7" x14ac:dyDescent="0.3">
      <c r="A6" s="73" t="s">
        <v>219</v>
      </c>
      <c r="B6" s="131" t="s">
        <v>503</v>
      </c>
      <c r="C6" s="62"/>
      <c r="D6" s="143">
        <v>9413.24</v>
      </c>
      <c r="E6" s="143">
        <v>1976.78</v>
      </c>
      <c r="F6" s="125">
        <f t="shared" si="0"/>
        <v>11390.02</v>
      </c>
      <c r="G6" s="62"/>
    </row>
    <row r="7" spans="1:7" x14ac:dyDescent="0.3">
      <c r="A7" s="73" t="s">
        <v>320</v>
      </c>
      <c r="B7" s="98" t="s">
        <v>599</v>
      </c>
      <c r="C7" s="62"/>
      <c r="D7" s="143">
        <v>6500</v>
      </c>
      <c r="E7" s="143">
        <v>1365</v>
      </c>
      <c r="F7" s="125">
        <f t="shared" si="0"/>
        <v>7865</v>
      </c>
      <c r="G7" s="62"/>
    </row>
    <row r="8" spans="1:7" x14ac:dyDescent="0.3">
      <c r="A8" s="73" t="s">
        <v>235</v>
      </c>
      <c r="B8" s="131" t="s">
        <v>519</v>
      </c>
      <c r="C8" s="62"/>
      <c r="D8" s="193">
        <v>26462.01</v>
      </c>
      <c r="E8" s="193">
        <v>5557.02</v>
      </c>
      <c r="F8" s="125">
        <f t="shared" si="0"/>
        <v>32019.03</v>
      </c>
      <c r="G8" s="62"/>
    </row>
    <row r="9" spans="1:7" x14ac:dyDescent="0.3">
      <c r="A9" s="73" t="s">
        <v>298</v>
      </c>
      <c r="B9" s="131" t="s">
        <v>581</v>
      </c>
      <c r="C9" s="62"/>
      <c r="D9" s="143">
        <v>23381.52</v>
      </c>
      <c r="E9" s="143">
        <v>0</v>
      </c>
      <c r="F9" s="125">
        <f t="shared" si="0"/>
        <v>23381.52</v>
      </c>
      <c r="G9" s="62"/>
    </row>
    <row r="10" spans="1:7" x14ac:dyDescent="0.3">
      <c r="A10" s="73" t="s">
        <v>289</v>
      </c>
      <c r="B10" s="129" t="s">
        <v>572</v>
      </c>
      <c r="C10" s="75"/>
      <c r="D10" s="143">
        <v>582389.62</v>
      </c>
      <c r="E10" s="143">
        <v>122301.82</v>
      </c>
      <c r="F10" s="125">
        <f t="shared" si="0"/>
        <v>704691.44</v>
      </c>
      <c r="G10" s="62"/>
    </row>
    <row r="11" spans="1:7" x14ac:dyDescent="0.3">
      <c r="A11" s="73" t="s">
        <v>724</v>
      </c>
      <c r="B11" s="131" t="s">
        <v>745</v>
      </c>
      <c r="C11" s="62"/>
      <c r="D11" s="143">
        <v>119742</v>
      </c>
      <c r="E11" s="143">
        <v>0</v>
      </c>
      <c r="F11" s="125">
        <f t="shared" si="0"/>
        <v>119742</v>
      </c>
      <c r="G11" s="62"/>
    </row>
    <row r="12" spans="1:7" x14ac:dyDescent="0.3">
      <c r="A12" s="73" t="s">
        <v>277</v>
      </c>
      <c r="B12" s="131" t="s">
        <v>563</v>
      </c>
      <c r="C12" s="62"/>
      <c r="D12" s="143">
        <v>11000</v>
      </c>
      <c r="E12" s="143">
        <v>0</v>
      </c>
      <c r="F12" s="125">
        <f t="shared" si="0"/>
        <v>11000</v>
      </c>
      <c r="G12" s="62"/>
    </row>
    <row r="13" spans="1:7" x14ac:dyDescent="0.3">
      <c r="A13" s="73" t="s">
        <v>215</v>
      </c>
      <c r="B13" s="131" t="s">
        <v>499</v>
      </c>
      <c r="C13" s="62"/>
      <c r="D13" s="143">
        <v>271180</v>
      </c>
      <c r="E13" s="143">
        <v>0</v>
      </c>
      <c r="F13" s="125">
        <f t="shared" si="0"/>
        <v>271180</v>
      </c>
      <c r="G13" s="62"/>
    </row>
    <row r="14" spans="1:7" x14ac:dyDescent="0.3">
      <c r="A14" s="73" t="s">
        <v>278</v>
      </c>
      <c r="B14" s="131" t="s">
        <v>565</v>
      </c>
      <c r="C14" s="75"/>
      <c r="D14" s="193">
        <v>7000</v>
      </c>
      <c r="E14" s="143">
        <v>0</v>
      </c>
      <c r="F14" s="125">
        <f t="shared" si="0"/>
        <v>7000</v>
      </c>
      <c r="G14" s="62"/>
    </row>
    <row r="15" spans="1:7" x14ac:dyDescent="0.3">
      <c r="A15" s="73" t="s">
        <v>733</v>
      </c>
      <c r="B15" s="98" t="s">
        <v>751</v>
      </c>
      <c r="C15" s="62"/>
      <c r="D15" s="99">
        <v>3519.92</v>
      </c>
      <c r="E15" s="99">
        <v>739.18</v>
      </c>
      <c r="F15" s="125">
        <f t="shared" si="0"/>
        <v>4259.1000000000004</v>
      </c>
      <c r="G15" s="126"/>
    </row>
    <row r="16" spans="1:7" x14ac:dyDescent="0.3">
      <c r="A16" s="73" t="s">
        <v>217</v>
      </c>
      <c r="B16" s="131" t="s">
        <v>501</v>
      </c>
      <c r="C16" s="62"/>
      <c r="D16" s="143">
        <v>23700</v>
      </c>
      <c r="E16" s="143">
        <v>4977</v>
      </c>
      <c r="F16" s="125">
        <f t="shared" si="0"/>
        <v>28677</v>
      </c>
      <c r="G16" s="62"/>
    </row>
    <row r="17" spans="1:7" x14ac:dyDescent="0.3">
      <c r="A17" s="73" t="s">
        <v>324</v>
      </c>
      <c r="B17" s="98" t="s">
        <v>603</v>
      </c>
      <c r="C17" s="75"/>
      <c r="D17" s="143">
        <v>22740</v>
      </c>
      <c r="E17" s="143">
        <v>4775.3999999999996</v>
      </c>
      <c r="F17" s="125">
        <f t="shared" si="0"/>
        <v>27515.4</v>
      </c>
      <c r="G17" s="62" t="s">
        <v>702</v>
      </c>
    </row>
    <row r="18" spans="1:7" x14ac:dyDescent="0.3">
      <c r="A18" s="73" t="s">
        <v>272</v>
      </c>
      <c r="B18" s="98" t="s">
        <v>555</v>
      </c>
      <c r="C18" s="62"/>
      <c r="D18" s="143">
        <v>8100</v>
      </c>
      <c r="E18" s="143">
        <v>1701</v>
      </c>
      <c r="F18" s="125">
        <f t="shared" si="0"/>
        <v>9801</v>
      </c>
      <c r="G18" s="62"/>
    </row>
    <row r="19" spans="1:7" x14ac:dyDescent="0.3">
      <c r="A19" s="73" t="s">
        <v>273</v>
      </c>
      <c r="B19" s="98" t="s">
        <v>555</v>
      </c>
      <c r="C19" s="62"/>
      <c r="D19" s="194">
        <v>13700</v>
      </c>
      <c r="E19" s="194">
        <v>2877</v>
      </c>
      <c r="F19" s="125">
        <f t="shared" si="0"/>
        <v>16577</v>
      </c>
      <c r="G19" s="62"/>
    </row>
    <row r="20" spans="1:7" x14ac:dyDescent="0.3">
      <c r="A20" s="73" t="s">
        <v>314</v>
      </c>
      <c r="B20" s="131" t="s">
        <v>593</v>
      </c>
      <c r="C20" s="62"/>
      <c r="D20" s="143">
        <v>15255.54</v>
      </c>
      <c r="E20" s="143">
        <v>3203.66</v>
      </c>
      <c r="F20" s="125">
        <f t="shared" si="0"/>
        <v>18459.2</v>
      </c>
      <c r="G20" s="62"/>
    </row>
    <row r="21" spans="1:7" x14ac:dyDescent="0.3">
      <c r="A21" s="73" t="s">
        <v>306</v>
      </c>
      <c r="B21" s="131" t="s">
        <v>587</v>
      </c>
      <c r="C21" s="62"/>
      <c r="D21" s="143">
        <v>69971.149999999994</v>
      </c>
      <c r="E21" s="143">
        <v>12220.99</v>
      </c>
      <c r="F21" s="125">
        <f t="shared" si="0"/>
        <v>82192.14</v>
      </c>
      <c r="G21" s="62"/>
    </row>
    <row r="22" spans="1:7" x14ac:dyDescent="0.3">
      <c r="A22" s="73" t="s">
        <v>267</v>
      </c>
      <c r="B22" s="131" t="s">
        <v>551</v>
      </c>
      <c r="C22" s="62"/>
      <c r="D22" s="143">
        <v>15000</v>
      </c>
      <c r="E22" s="143">
        <v>3150</v>
      </c>
      <c r="F22" s="125">
        <f t="shared" si="0"/>
        <v>18150</v>
      </c>
      <c r="G22" s="62"/>
    </row>
    <row r="23" spans="1:7" x14ac:dyDescent="0.3">
      <c r="A23" s="73" t="s">
        <v>252</v>
      </c>
      <c r="B23" s="131" t="s">
        <v>539</v>
      </c>
      <c r="C23" s="62"/>
      <c r="D23" s="143">
        <v>3770</v>
      </c>
      <c r="E23" s="143">
        <v>791.7</v>
      </c>
      <c r="F23" s="125">
        <f t="shared" si="0"/>
        <v>4561.7</v>
      </c>
      <c r="G23" s="62"/>
    </row>
    <row r="24" spans="1:7" x14ac:dyDescent="0.3">
      <c r="A24" s="73" t="s">
        <v>279</v>
      </c>
      <c r="B24" s="131" t="s">
        <v>567</v>
      </c>
      <c r="C24" s="75"/>
      <c r="D24" s="143">
        <v>25200</v>
      </c>
      <c r="E24" s="143">
        <v>5292</v>
      </c>
      <c r="F24" s="125">
        <f t="shared" si="0"/>
        <v>30492</v>
      </c>
      <c r="G24" s="62"/>
    </row>
    <row r="25" spans="1:7" x14ac:dyDescent="0.3">
      <c r="A25" s="73" t="s">
        <v>281</v>
      </c>
      <c r="B25" s="131" t="s">
        <v>567</v>
      </c>
      <c r="C25" s="62"/>
      <c r="D25" s="143">
        <v>12000</v>
      </c>
      <c r="E25" s="143">
        <v>2520</v>
      </c>
      <c r="F25" s="125">
        <f t="shared" si="0"/>
        <v>14520</v>
      </c>
      <c r="G25" s="62"/>
    </row>
    <row r="26" spans="1:7" x14ac:dyDescent="0.3">
      <c r="A26" s="73" t="s">
        <v>283</v>
      </c>
      <c r="B26" s="131" t="s">
        <v>567</v>
      </c>
      <c r="C26" s="62"/>
      <c r="D26" s="143">
        <v>4000</v>
      </c>
      <c r="E26" s="143">
        <v>840</v>
      </c>
      <c r="F26" s="125">
        <f t="shared" si="0"/>
        <v>4840</v>
      </c>
      <c r="G26" s="62"/>
    </row>
    <row r="27" spans="1:7" x14ac:dyDescent="0.3">
      <c r="A27" s="73" t="s">
        <v>251</v>
      </c>
      <c r="B27" s="131" t="s">
        <v>537</v>
      </c>
      <c r="C27" s="62"/>
      <c r="D27" s="143">
        <v>6500</v>
      </c>
      <c r="E27" s="143">
        <v>1365</v>
      </c>
      <c r="F27" s="125">
        <f t="shared" si="0"/>
        <v>7865</v>
      </c>
      <c r="G27" s="62"/>
    </row>
    <row r="28" spans="1:7" x14ac:dyDescent="0.3">
      <c r="A28" s="73" t="s">
        <v>209</v>
      </c>
      <c r="B28" s="129" t="s">
        <v>493</v>
      </c>
      <c r="C28" s="62"/>
      <c r="D28" s="143">
        <v>43350</v>
      </c>
      <c r="E28" s="143">
        <v>9103.5</v>
      </c>
      <c r="F28" s="125">
        <f t="shared" si="0"/>
        <v>52453.5</v>
      </c>
      <c r="G28" s="62"/>
    </row>
    <row r="29" spans="1:7" x14ac:dyDescent="0.3">
      <c r="A29" s="73" t="s">
        <v>253</v>
      </c>
      <c r="B29" s="131" t="s">
        <v>541</v>
      </c>
      <c r="C29" s="62"/>
      <c r="D29" s="143">
        <v>600</v>
      </c>
      <c r="E29" s="143">
        <v>126</v>
      </c>
      <c r="F29" s="125">
        <f t="shared" si="0"/>
        <v>726</v>
      </c>
      <c r="G29" s="62"/>
    </row>
    <row r="30" spans="1:7" x14ac:dyDescent="0.3">
      <c r="A30" s="103" t="s">
        <v>255</v>
      </c>
      <c r="B30" s="131" t="s">
        <v>541</v>
      </c>
      <c r="C30" s="62"/>
      <c r="D30" s="195">
        <v>5800</v>
      </c>
      <c r="E30" s="195">
        <v>1218</v>
      </c>
      <c r="F30" s="125">
        <f t="shared" si="0"/>
        <v>7018</v>
      </c>
      <c r="G30" s="105"/>
    </row>
    <row r="31" spans="1:7" x14ac:dyDescent="0.3">
      <c r="A31" s="103" t="s">
        <v>257</v>
      </c>
      <c r="B31" s="131" t="s">
        <v>541</v>
      </c>
      <c r="C31" s="75"/>
      <c r="D31" s="143">
        <v>1500</v>
      </c>
      <c r="E31" s="143">
        <v>315</v>
      </c>
      <c r="F31" s="125">
        <f t="shared" si="0"/>
        <v>1815</v>
      </c>
      <c r="G31" s="62"/>
    </row>
    <row r="32" spans="1:7" x14ac:dyDescent="0.3">
      <c r="A32" s="103" t="s">
        <v>259</v>
      </c>
      <c r="B32" s="131" t="s">
        <v>541</v>
      </c>
      <c r="C32" s="62"/>
      <c r="D32" s="143">
        <v>1700</v>
      </c>
      <c r="E32" s="143">
        <v>357</v>
      </c>
      <c r="F32" s="125">
        <f t="shared" si="0"/>
        <v>2057</v>
      </c>
      <c r="G32" s="62"/>
    </row>
    <row r="33" spans="1:7" x14ac:dyDescent="0.3">
      <c r="A33" s="73" t="s">
        <v>269</v>
      </c>
      <c r="B33" s="131" t="s">
        <v>541</v>
      </c>
      <c r="C33" s="75"/>
      <c r="D33" s="143">
        <v>500</v>
      </c>
      <c r="E33" s="143">
        <v>105</v>
      </c>
      <c r="F33" s="125">
        <f t="shared" si="0"/>
        <v>605</v>
      </c>
      <c r="G33" s="62"/>
    </row>
    <row r="34" spans="1:7" x14ac:dyDescent="0.3">
      <c r="A34" s="103" t="s">
        <v>304</v>
      </c>
      <c r="B34" s="131" t="s">
        <v>541</v>
      </c>
      <c r="C34" s="62"/>
      <c r="D34" s="143">
        <v>3000</v>
      </c>
      <c r="E34" s="143">
        <v>600</v>
      </c>
      <c r="F34" s="125">
        <f t="shared" ref="F34:F65" si="1">D34+E34</f>
        <v>3600</v>
      </c>
      <c r="G34" s="62"/>
    </row>
    <row r="35" spans="1:7" x14ac:dyDescent="0.3">
      <c r="A35" s="103" t="s">
        <v>305</v>
      </c>
      <c r="B35" s="131" t="s">
        <v>541</v>
      </c>
      <c r="C35" s="62"/>
      <c r="D35" s="143">
        <v>6580</v>
      </c>
      <c r="E35" s="143">
        <v>1381.8</v>
      </c>
      <c r="F35" s="125">
        <f t="shared" si="1"/>
        <v>7961.8</v>
      </c>
      <c r="G35" s="62"/>
    </row>
    <row r="36" spans="1:7" x14ac:dyDescent="0.3">
      <c r="A36" s="73" t="s">
        <v>225</v>
      </c>
      <c r="B36" s="131" t="s">
        <v>509</v>
      </c>
      <c r="C36" s="62"/>
      <c r="D36" s="143">
        <v>61827.27</v>
      </c>
      <c r="E36" s="143">
        <v>12983.73</v>
      </c>
      <c r="F36" s="125">
        <f t="shared" si="1"/>
        <v>74811</v>
      </c>
      <c r="G36" s="62"/>
    </row>
    <row r="37" spans="1:7" x14ac:dyDescent="0.3">
      <c r="A37" s="73" t="s">
        <v>227</v>
      </c>
      <c r="B37" s="131" t="s">
        <v>511</v>
      </c>
      <c r="C37" s="75"/>
      <c r="D37" s="143">
        <v>93157.79</v>
      </c>
      <c r="E37" s="143">
        <v>19563.14</v>
      </c>
      <c r="F37" s="125">
        <f t="shared" si="1"/>
        <v>112720.93</v>
      </c>
      <c r="G37" s="75" t="s">
        <v>699</v>
      </c>
    </row>
    <row r="38" spans="1:7" x14ac:dyDescent="0.3">
      <c r="A38" s="106" t="s">
        <v>708</v>
      </c>
      <c r="B38" s="107" t="s">
        <v>743</v>
      </c>
      <c r="C38" s="62"/>
      <c r="D38" s="99">
        <v>33906.699999999997</v>
      </c>
      <c r="E38" s="99">
        <v>7120.41</v>
      </c>
      <c r="F38" s="125">
        <f t="shared" si="1"/>
        <v>41027.11</v>
      </c>
      <c r="G38" s="107" t="s">
        <v>757</v>
      </c>
    </row>
    <row r="39" spans="1:7" x14ac:dyDescent="0.3">
      <c r="A39" s="73" t="s">
        <v>248</v>
      </c>
      <c r="B39" s="131" t="s">
        <v>533</v>
      </c>
      <c r="C39" s="62"/>
      <c r="D39" s="143">
        <v>8397.68</v>
      </c>
      <c r="E39" s="143">
        <v>1763.51</v>
      </c>
      <c r="F39" s="125">
        <f t="shared" si="1"/>
        <v>10161.19</v>
      </c>
      <c r="G39" s="62"/>
    </row>
    <row r="40" spans="1:7" x14ac:dyDescent="0.3">
      <c r="A40" s="73" t="s">
        <v>302</v>
      </c>
      <c r="B40" s="131" t="s">
        <v>585</v>
      </c>
      <c r="C40" s="62"/>
      <c r="D40" s="143">
        <v>333710.02</v>
      </c>
      <c r="E40" s="143">
        <v>70079.100000000006</v>
      </c>
      <c r="F40" s="125">
        <f t="shared" si="1"/>
        <v>403789.12</v>
      </c>
      <c r="G40" s="62"/>
    </row>
    <row r="41" spans="1:7" x14ac:dyDescent="0.3">
      <c r="A41" s="73" t="s">
        <v>332</v>
      </c>
      <c r="B41" s="131" t="s">
        <v>610</v>
      </c>
      <c r="C41" s="62"/>
      <c r="D41" s="143">
        <v>12830.57</v>
      </c>
      <c r="E41" s="143">
        <v>2694.42</v>
      </c>
      <c r="F41" s="125">
        <f t="shared" si="1"/>
        <v>15524.99</v>
      </c>
      <c r="G41" s="62"/>
    </row>
    <row r="42" spans="1:7" x14ac:dyDescent="0.3">
      <c r="A42" s="73" t="s">
        <v>334</v>
      </c>
      <c r="B42" s="131" t="s">
        <v>610</v>
      </c>
      <c r="C42" s="62"/>
      <c r="D42" s="143">
        <v>13000.16</v>
      </c>
      <c r="E42" s="143">
        <v>2730.03</v>
      </c>
      <c r="F42" s="125">
        <f t="shared" si="1"/>
        <v>15730.19</v>
      </c>
      <c r="G42" s="62"/>
    </row>
    <row r="43" spans="1:7" x14ac:dyDescent="0.3">
      <c r="A43" s="73" t="s">
        <v>291</v>
      </c>
      <c r="B43" s="131" t="s">
        <v>573</v>
      </c>
      <c r="C43" s="62"/>
      <c r="D43" s="143">
        <v>17088</v>
      </c>
      <c r="E43" s="143">
        <v>3588.48</v>
      </c>
      <c r="F43" s="125">
        <f t="shared" si="1"/>
        <v>20676.48</v>
      </c>
      <c r="G43" s="62"/>
    </row>
    <row r="44" spans="1:7" x14ac:dyDescent="0.3">
      <c r="A44" s="73" t="s">
        <v>336</v>
      </c>
      <c r="B44" s="131" t="s">
        <v>612</v>
      </c>
      <c r="C44" s="62"/>
      <c r="D44" s="143">
        <v>11142.31</v>
      </c>
      <c r="E44" s="143">
        <v>2339.88</v>
      </c>
      <c r="F44" s="125">
        <f t="shared" si="1"/>
        <v>13482.189999999999</v>
      </c>
      <c r="G44" s="62"/>
    </row>
    <row r="45" spans="1:7" x14ac:dyDescent="0.3">
      <c r="A45" s="103" t="s">
        <v>287</v>
      </c>
      <c r="B45" s="132" t="s">
        <v>570</v>
      </c>
      <c r="C45" s="62"/>
      <c r="D45" s="195">
        <v>26743.74</v>
      </c>
      <c r="E45" s="195">
        <v>5616.18</v>
      </c>
      <c r="F45" s="125">
        <f t="shared" si="1"/>
        <v>32359.920000000002</v>
      </c>
      <c r="G45" s="105"/>
    </row>
    <row r="46" spans="1:7" x14ac:dyDescent="0.3">
      <c r="A46" s="73" t="s">
        <v>263</v>
      </c>
      <c r="B46" s="131" t="s">
        <v>547</v>
      </c>
      <c r="C46" s="62"/>
      <c r="D46" s="143">
        <v>6500</v>
      </c>
      <c r="E46" s="143">
        <v>1365</v>
      </c>
      <c r="F46" s="125">
        <f t="shared" si="1"/>
        <v>7865</v>
      </c>
      <c r="G46" s="62"/>
    </row>
    <row r="47" spans="1:7" x14ac:dyDescent="0.3">
      <c r="A47" s="73" t="s">
        <v>207</v>
      </c>
      <c r="B47" s="131" t="s">
        <v>491</v>
      </c>
      <c r="C47" s="75"/>
      <c r="D47" s="143">
        <v>43200</v>
      </c>
      <c r="E47" s="143">
        <v>9072</v>
      </c>
      <c r="F47" s="125">
        <f t="shared" si="1"/>
        <v>52272</v>
      </c>
      <c r="G47" s="62"/>
    </row>
    <row r="48" spans="1:7" x14ac:dyDescent="0.3">
      <c r="A48" s="73" t="s">
        <v>326</v>
      </c>
      <c r="B48" s="133" t="s">
        <v>605</v>
      </c>
      <c r="C48" s="62"/>
      <c r="D48" s="143">
        <v>69013.56</v>
      </c>
      <c r="E48" s="143">
        <v>14492.84</v>
      </c>
      <c r="F48" s="125">
        <f t="shared" si="1"/>
        <v>83506.399999999994</v>
      </c>
      <c r="G48" s="62"/>
    </row>
    <row r="49" spans="1:7" ht="27" x14ac:dyDescent="0.3">
      <c r="A49" s="73" t="s">
        <v>310</v>
      </c>
      <c r="B49" s="131" t="s">
        <v>590</v>
      </c>
      <c r="C49" s="62"/>
      <c r="D49" s="143">
        <v>44625</v>
      </c>
      <c r="E49" s="143">
        <v>9371.25</v>
      </c>
      <c r="F49" s="125">
        <f t="shared" si="1"/>
        <v>53996.25</v>
      </c>
      <c r="G49" s="62" t="s">
        <v>700</v>
      </c>
    </row>
    <row r="50" spans="1:7" x14ac:dyDescent="0.3">
      <c r="A50" s="73" t="s">
        <v>247</v>
      </c>
      <c r="B50" s="131" t="s">
        <v>531</v>
      </c>
      <c r="C50" s="62"/>
      <c r="D50" s="143">
        <v>99900</v>
      </c>
      <c r="E50" s="143">
        <v>20979</v>
      </c>
      <c r="F50" s="125">
        <f t="shared" si="1"/>
        <v>120879</v>
      </c>
      <c r="G50" s="62"/>
    </row>
    <row r="51" spans="1:7" x14ac:dyDescent="0.3">
      <c r="A51" s="73" t="s">
        <v>312</v>
      </c>
      <c r="B51" s="131" t="s">
        <v>592</v>
      </c>
      <c r="C51" s="62"/>
      <c r="D51" s="143">
        <v>69552.7</v>
      </c>
      <c r="E51" s="143">
        <v>14606.07</v>
      </c>
      <c r="F51" s="125">
        <f t="shared" si="1"/>
        <v>84158.76999999999</v>
      </c>
      <c r="G51" s="62"/>
    </row>
    <row r="52" spans="1:7" x14ac:dyDescent="0.3">
      <c r="A52" s="73" t="s">
        <v>261</v>
      </c>
      <c r="B52" s="131" t="s">
        <v>545</v>
      </c>
      <c r="C52" s="62"/>
      <c r="D52" s="143">
        <v>8600</v>
      </c>
      <c r="E52" s="143">
        <v>1806</v>
      </c>
      <c r="F52" s="125">
        <f t="shared" si="1"/>
        <v>10406</v>
      </c>
      <c r="G52" s="62"/>
    </row>
    <row r="53" spans="1:7" x14ac:dyDescent="0.3">
      <c r="A53" s="73" t="s">
        <v>308</v>
      </c>
      <c r="B53" s="131" t="s">
        <v>589</v>
      </c>
      <c r="C53" s="62"/>
      <c r="D53" s="143">
        <v>11850</v>
      </c>
      <c r="E53" s="143">
        <v>2488.5</v>
      </c>
      <c r="F53" s="125">
        <f t="shared" si="1"/>
        <v>14338.5</v>
      </c>
      <c r="G53" s="62"/>
    </row>
    <row r="54" spans="1:7" x14ac:dyDescent="0.3">
      <c r="A54" s="73" t="s">
        <v>254</v>
      </c>
      <c r="B54" s="131" t="s">
        <v>543</v>
      </c>
      <c r="C54" s="62"/>
      <c r="D54" s="143">
        <v>27000</v>
      </c>
      <c r="E54" s="143">
        <v>5670</v>
      </c>
      <c r="F54" s="125">
        <f t="shared" si="1"/>
        <v>32670</v>
      </c>
      <c r="G54" s="62"/>
    </row>
    <row r="55" spans="1:7" x14ac:dyDescent="0.3">
      <c r="A55" s="73" t="s">
        <v>275</v>
      </c>
      <c r="B55" s="129" t="s">
        <v>559</v>
      </c>
      <c r="C55" s="62"/>
      <c r="D55" s="143">
        <v>7300</v>
      </c>
      <c r="E55" s="143">
        <v>1533</v>
      </c>
      <c r="F55" s="125">
        <f t="shared" si="1"/>
        <v>8833</v>
      </c>
      <c r="G55" s="62"/>
    </row>
    <row r="56" spans="1:7" x14ac:dyDescent="0.3">
      <c r="A56" s="73" t="s">
        <v>239</v>
      </c>
      <c r="B56" s="131" t="s">
        <v>523</v>
      </c>
      <c r="C56" s="62"/>
      <c r="D56" s="143">
        <v>96000</v>
      </c>
      <c r="E56" s="143">
        <v>20160</v>
      </c>
      <c r="F56" s="125">
        <f t="shared" si="1"/>
        <v>116160</v>
      </c>
      <c r="G56" s="62"/>
    </row>
    <row r="57" spans="1:7" x14ac:dyDescent="0.3">
      <c r="A57" s="73" t="s">
        <v>350</v>
      </c>
      <c r="B57" s="131" t="s">
        <v>622</v>
      </c>
      <c r="C57" s="127"/>
      <c r="D57" s="143">
        <v>124500</v>
      </c>
      <c r="E57" s="143">
        <v>26145</v>
      </c>
      <c r="F57" s="125">
        <f t="shared" si="1"/>
        <v>150645</v>
      </c>
      <c r="G57" s="62"/>
    </row>
    <row r="58" spans="1:7" x14ac:dyDescent="0.3">
      <c r="A58" s="73" t="s">
        <v>343</v>
      </c>
      <c r="B58" s="131" t="s">
        <v>618</v>
      </c>
      <c r="C58" s="62"/>
      <c r="D58" s="143">
        <v>34500</v>
      </c>
      <c r="E58" s="143">
        <v>7245</v>
      </c>
      <c r="F58" s="125">
        <f t="shared" si="1"/>
        <v>41745</v>
      </c>
      <c r="G58" s="62"/>
    </row>
    <row r="59" spans="1:7" x14ac:dyDescent="0.3">
      <c r="A59" s="73" t="s">
        <v>318</v>
      </c>
      <c r="B59" s="98" t="s">
        <v>597</v>
      </c>
      <c r="C59" s="62"/>
      <c r="D59" s="78">
        <v>28729.759999999998</v>
      </c>
      <c r="E59" s="196">
        <v>2872.98</v>
      </c>
      <c r="F59" s="125">
        <f t="shared" si="1"/>
        <v>31602.739999999998</v>
      </c>
      <c r="G59" s="62" t="s">
        <v>701</v>
      </c>
    </row>
    <row r="60" spans="1:7" x14ac:dyDescent="0.3">
      <c r="A60" s="111" t="s">
        <v>213</v>
      </c>
      <c r="B60" s="98" t="s">
        <v>497</v>
      </c>
      <c r="C60" s="62"/>
      <c r="D60" s="143">
        <v>39527.160000000003</v>
      </c>
      <c r="E60" s="143">
        <v>8300.7000000000007</v>
      </c>
      <c r="F60" s="125">
        <f t="shared" si="1"/>
        <v>47827.86</v>
      </c>
      <c r="G60" s="62"/>
    </row>
    <row r="61" spans="1:7" x14ac:dyDescent="0.3">
      <c r="A61" s="113" t="s">
        <v>250</v>
      </c>
      <c r="B61" s="131" t="s">
        <v>535</v>
      </c>
      <c r="C61" s="62"/>
      <c r="D61" s="193">
        <v>36000</v>
      </c>
      <c r="E61" s="197">
        <v>7560</v>
      </c>
      <c r="F61" s="125">
        <f t="shared" si="1"/>
        <v>43560</v>
      </c>
      <c r="G61" s="115"/>
    </row>
    <row r="62" spans="1:7" x14ac:dyDescent="0.3">
      <c r="A62" s="73" t="s">
        <v>231</v>
      </c>
      <c r="B62" s="131" t="s">
        <v>515</v>
      </c>
      <c r="C62" s="62"/>
      <c r="D62" s="143">
        <v>34712.550000000003</v>
      </c>
      <c r="E62" s="143">
        <v>7289.64</v>
      </c>
      <c r="F62" s="125">
        <f t="shared" si="1"/>
        <v>42002.19</v>
      </c>
      <c r="G62" s="62"/>
    </row>
    <row r="63" spans="1:7" x14ac:dyDescent="0.3">
      <c r="A63" s="73" t="s">
        <v>285</v>
      </c>
      <c r="B63" s="131" t="s">
        <v>569</v>
      </c>
      <c r="C63" s="62"/>
      <c r="D63" s="143">
        <v>10999.8</v>
      </c>
      <c r="E63" s="143">
        <v>2309.96</v>
      </c>
      <c r="F63" s="125">
        <f t="shared" si="1"/>
        <v>13309.759999999998</v>
      </c>
      <c r="G63" s="62"/>
    </row>
    <row r="64" spans="1:7" x14ac:dyDescent="0.3">
      <c r="A64" s="73" t="s">
        <v>330</v>
      </c>
      <c r="B64" s="98" t="s">
        <v>609</v>
      </c>
      <c r="C64" s="62"/>
      <c r="D64" s="143">
        <v>48300.25</v>
      </c>
      <c r="E64" s="143">
        <v>10143.049999999999</v>
      </c>
      <c r="F64" s="125">
        <f t="shared" si="1"/>
        <v>58443.3</v>
      </c>
      <c r="G64" s="62"/>
    </row>
    <row r="65" spans="1:7" x14ac:dyDescent="0.3">
      <c r="A65" s="73" t="s">
        <v>205</v>
      </c>
      <c r="B65" s="131" t="s">
        <v>489</v>
      </c>
      <c r="C65" s="62"/>
      <c r="D65" s="196">
        <v>44000</v>
      </c>
      <c r="E65" s="198">
        <v>9240</v>
      </c>
      <c r="F65" s="125">
        <f t="shared" si="1"/>
        <v>53240</v>
      </c>
      <c r="G65" s="62"/>
    </row>
    <row r="66" spans="1:7" x14ac:dyDescent="0.3">
      <c r="A66" s="73" t="s">
        <v>233</v>
      </c>
      <c r="B66" s="131" t="s">
        <v>517</v>
      </c>
      <c r="C66" s="62"/>
      <c r="D66" s="143">
        <v>118938.96</v>
      </c>
      <c r="E66" s="143">
        <v>24977.18</v>
      </c>
      <c r="F66" s="125">
        <f t="shared" ref="F66:F90" si="2">D66+E66</f>
        <v>143916.14000000001</v>
      </c>
      <c r="G66" s="62"/>
    </row>
    <row r="67" spans="1:7" x14ac:dyDescent="0.3">
      <c r="A67" s="73" t="s">
        <v>293</v>
      </c>
      <c r="B67" s="131" t="s">
        <v>575</v>
      </c>
      <c r="C67" s="62"/>
      <c r="D67" s="143">
        <v>6600</v>
      </c>
      <c r="E67" s="143">
        <v>1386</v>
      </c>
      <c r="F67" s="125">
        <f t="shared" si="2"/>
        <v>7986</v>
      </c>
      <c r="G67" s="62"/>
    </row>
    <row r="68" spans="1:7" x14ac:dyDescent="0.3">
      <c r="A68" s="73" t="s">
        <v>340</v>
      </c>
      <c r="B68" s="133" t="s">
        <v>616</v>
      </c>
      <c r="C68" s="62"/>
      <c r="D68" s="143">
        <v>1611.57</v>
      </c>
      <c r="E68" s="143">
        <v>338.43</v>
      </c>
      <c r="F68" s="125">
        <f t="shared" si="2"/>
        <v>1950</v>
      </c>
      <c r="G68" s="62"/>
    </row>
    <row r="69" spans="1:7" x14ac:dyDescent="0.3">
      <c r="A69" s="73" t="s">
        <v>342</v>
      </c>
      <c r="B69" s="133" t="s">
        <v>616</v>
      </c>
      <c r="C69" s="75"/>
      <c r="D69" s="143">
        <v>1836.9</v>
      </c>
      <c r="E69" s="143">
        <v>385.75</v>
      </c>
      <c r="F69" s="125">
        <f t="shared" si="2"/>
        <v>2222.65</v>
      </c>
      <c r="G69" s="62"/>
    </row>
    <row r="70" spans="1:7" x14ac:dyDescent="0.3">
      <c r="A70" s="73" t="s">
        <v>229</v>
      </c>
      <c r="B70" s="131" t="s">
        <v>513</v>
      </c>
      <c r="C70" s="62"/>
      <c r="D70" s="199">
        <v>151964.4</v>
      </c>
      <c r="E70" s="143">
        <v>15196.44</v>
      </c>
      <c r="F70" s="125">
        <f t="shared" si="2"/>
        <v>167160.84</v>
      </c>
      <c r="G70" s="62"/>
    </row>
    <row r="71" spans="1:7" x14ac:dyDescent="0.3">
      <c r="A71" s="73" t="s">
        <v>328</v>
      </c>
      <c r="B71" s="98" t="s">
        <v>607</v>
      </c>
      <c r="C71" s="62"/>
      <c r="D71" s="143">
        <v>37257.32</v>
      </c>
      <c r="E71" s="143">
        <v>3725.73</v>
      </c>
      <c r="F71" s="125">
        <f t="shared" si="2"/>
        <v>40983.050000000003</v>
      </c>
      <c r="G71" s="62" t="s">
        <v>703</v>
      </c>
    </row>
    <row r="72" spans="1:7" x14ac:dyDescent="0.3">
      <c r="A72" s="73" t="s">
        <v>243</v>
      </c>
      <c r="B72" s="131" t="s">
        <v>527</v>
      </c>
      <c r="C72" s="62"/>
      <c r="D72" s="143">
        <v>15000</v>
      </c>
      <c r="E72" s="143">
        <v>3150</v>
      </c>
      <c r="F72" s="125">
        <f t="shared" si="2"/>
        <v>18150</v>
      </c>
      <c r="G72" s="62"/>
    </row>
    <row r="73" spans="1:7" x14ac:dyDescent="0.3">
      <c r="A73" s="73" t="s">
        <v>729</v>
      </c>
      <c r="B73" s="117" t="s">
        <v>747</v>
      </c>
      <c r="C73" s="62"/>
      <c r="D73" s="99">
        <v>3267.91</v>
      </c>
      <c r="E73" s="99">
        <v>686.26</v>
      </c>
      <c r="F73" s="125">
        <f t="shared" si="2"/>
        <v>3954.17</v>
      </c>
      <c r="G73" s="126"/>
    </row>
    <row r="74" spans="1:7" x14ac:dyDescent="0.3">
      <c r="A74" s="73" t="s">
        <v>221</v>
      </c>
      <c r="B74" s="131" t="s">
        <v>505</v>
      </c>
      <c r="C74" s="62"/>
      <c r="D74" s="143">
        <v>19369.55</v>
      </c>
      <c r="E74" s="143">
        <v>1774.45</v>
      </c>
      <c r="F74" s="125">
        <f t="shared" si="2"/>
        <v>21144</v>
      </c>
      <c r="G74" s="62"/>
    </row>
    <row r="75" spans="1:7" x14ac:dyDescent="0.3">
      <c r="A75" s="73" t="s">
        <v>211</v>
      </c>
      <c r="B75" s="131" t="s">
        <v>495</v>
      </c>
      <c r="C75" s="62"/>
      <c r="D75" s="143">
        <v>200000</v>
      </c>
      <c r="E75" s="143">
        <v>42000</v>
      </c>
      <c r="F75" s="125">
        <f t="shared" si="2"/>
        <v>242000</v>
      </c>
      <c r="G75" s="62"/>
    </row>
    <row r="76" spans="1:7" x14ac:dyDescent="0.3">
      <c r="A76" s="73" t="s">
        <v>276</v>
      </c>
      <c r="B76" s="131" t="s">
        <v>561</v>
      </c>
      <c r="C76" s="62"/>
      <c r="D76" s="143">
        <v>9200</v>
      </c>
      <c r="E76" s="143">
        <v>1932</v>
      </c>
      <c r="F76" s="125">
        <f t="shared" si="2"/>
        <v>11132</v>
      </c>
      <c r="G76" s="62"/>
    </row>
    <row r="77" spans="1:7" x14ac:dyDescent="0.3">
      <c r="A77" s="73" t="s">
        <v>223</v>
      </c>
      <c r="B77" s="131" t="s">
        <v>507</v>
      </c>
      <c r="C77" s="75"/>
      <c r="D77" s="143">
        <v>171400</v>
      </c>
      <c r="E77" s="143">
        <v>17140</v>
      </c>
      <c r="F77" s="125">
        <f t="shared" si="2"/>
        <v>188540</v>
      </c>
      <c r="G77" s="62"/>
    </row>
    <row r="78" spans="1:7" x14ac:dyDescent="0.3">
      <c r="A78" s="73" t="s">
        <v>241</v>
      </c>
      <c r="B78" s="131" t="s">
        <v>525</v>
      </c>
      <c r="C78" s="62"/>
      <c r="D78" s="143">
        <v>31000</v>
      </c>
      <c r="E78" s="143">
        <v>6510</v>
      </c>
      <c r="F78" s="125">
        <f t="shared" si="2"/>
        <v>37510</v>
      </c>
      <c r="G78" s="62"/>
    </row>
    <row r="79" spans="1:7" x14ac:dyDescent="0.3">
      <c r="A79" s="73" t="s">
        <v>348</v>
      </c>
      <c r="B79" s="133" t="s">
        <v>142</v>
      </c>
      <c r="C79" s="127"/>
      <c r="D79" s="143">
        <v>191776.83</v>
      </c>
      <c r="E79" s="143">
        <v>40273.129999999997</v>
      </c>
      <c r="F79" s="125">
        <f t="shared" si="2"/>
        <v>232049.96</v>
      </c>
      <c r="G79" s="62" t="s">
        <v>705</v>
      </c>
    </row>
    <row r="80" spans="1:7" x14ac:dyDescent="0.3">
      <c r="A80" s="73" t="s">
        <v>294</v>
      </c>
      <c r="B80" s="131" t="s">
        <v>577</v>
      </c>
      <c r="C80" s="62"/>
      <c r="D80" s="143">
        <v>22000</v>
      </c>
      <c r="E80" s="143">
        <v>4620</v>
      </c>
      <c r="F80" s="125">
        <f t="shared" si="2"/>
        <v>26620</v>
      </c>
      <c r="G80" s="62"/>
    </row>
    <row r="81" spans="1:7" x14ac:dyDescent="0.3">
      <c r="A81" s="73" t="s">
        <v>731</v>
      </c>
      <c r="B81" s="98" t="s">
        <v>749</v>
      </c>
      <c r="C81" s="62"/>
      <c r="D81" s="99">
        <v>2900</v>
      </c>
      <c r="E81" s="99">
        <v>609</v>
      </c>
      <c r="F81" s="125">
        <f t="shared" si="2"/>
        <v>3509</v>
      </c>
      <c r="G81" s="126"/>
    </row>
    <row r="82" spans="1:7" x14ac:dyDescent="0.3">
      <c r="A82" s="73" t="s">
        <v>300</v>
      </c>
      <c r="B82" s="131" t="s">
        <v>583</v>
      </c>
      <c r="C82" s="62"/>
      <c r="D82" s="143">
        <v>1541155.19</v>
      </c>
      <c r="E82" s="143">
        <v>323642.59000000003</v>
      </c>
      <c r="F82" s="125">
        <f t="shared" si="2"/>
        <v>1864797.78</v>
      </c>
      <c r="G82" s="62"/>
    </row>
    <row r="83" spans="1:7" x14ac:dyDescent="0.3">
      <c r="A83" s="73" t="s">
        <v>352</v>
      </c>
      <c r="B83" s="134" t="s">
        <v>624</v>
      </c>
      <c r="C83" s="127"/>
      <c r="D83" s="143">
        <v>95494.32</v>
      </c>
      <c r="E83" s="143">
        <v>20053.810000000001</v>
      </c>
      <c r="F83" s="125">
        <f t="shared" si="2"/>
        <v>115548.13</v>
      </c>
      <c r="G83" s="62" t="s">
        <v>706</v>
      </c>
    </row>
    <row r="84" spans="1:7" x14ac:dyDescent="0.3">
      <c r="A84" s="73" t="s">
        <v>245</v>
      </c>
      <c r="B84" s="135" t="s">
        <v>529</v>
      </c>
      <c r="C84" s="62"/>
      <c r="D84" s="143">
        <v>85000</v>
      </c>
      <c r="E84" s="143">
        <v>17850</v>
      </c>
      <c r="F84" s="125">
        <f t="shared" si="2"/>
        <v>102850</v>
      </c>
      <c r="G84" s="62"/>
    </row>
    <row r="85" spans="1:7" x14ac:dyDescent="0.3">
      <c r="A85" s="73" t="s">
        <v>296</v>
      </c>
      <c r="B85" s="131" t="s">
        <v>579</v>
      </c>
      <c r="C85" s="62"/>
      <c r="D85" s="143">
        <v>26040</v>
      </c>
      <c r="E85" s="143">
        <v>5468.4</v>
      </c>
      <c r="F85" s="125">
        <f t="shared" si="2"/>
        <v>31508.400000000001</v>
      </c>
      <c r="G85" s="62"/>
    </row>
    <row r="86" spans="1:7" x14ac:dyDescent="0.3">
      <c r="A86" s="73" t="s">
        <v>338</v>
      </c>
      <c r="B86" s="129" t="s">
        <v>614</v>
      </c>
      <c r="C86" s="62"/>
      <c r="D86" s="143">
        <v>14709</v>
      </c>
      <c r="E86" s="143">
        <v>3088.89</v>
      </c>
      <c r="F86" s="125">
        <f t="shared" si="2"/>
        <v>17797.89</v>
      </c>
      <c r="G86" s="62"/>
    </row>
    <row r="87" spans="1:7" ht="40.200000000000003" x14ac:dyDescent="0.3">
      <c r="A87" s="73" t="s">
        <v>345</v>
      </c>
      <c r="B87" s="133" t="s">
        <v>620</v>
      </c>
      <c r="C87" s="127"/>
      <c r="D87" s="143">
        <v>73395357.840000004</v>
      </c>
      <c r="E87" s="143">
        <v>7545007.6900000004</v>
      </c>
      <c r="F87" s="125">
        <f t="shared" si="2"/>
        <v>80940365.530000001</v>
      </c>
      <c r="G87" s="62" t="s">
        <v>704</v>
      </c>
    </row>
    <row r="88" spans="1:7" x14ac:dyDescent="0.3">
      <c r="A88" s="73" t="s">
        <v>347</v>
      </c>
      <c r="B88" s="129" t="s">
        <v>620</v>
      </c>
      <c r="C88" s="127"/>
      <c r="D88" s="143">
        <v>2753357.51</v>
      </c>
      <c r="E88" s="143">
        <v>279888.82</v>
      </c>
      <c r="F88" s="125">
        <f t="shared" si="2"/>
        <v>3033246.3299999996</v>
      </c>
      <c r="G88" s="62"/>
    </row>
    <row r="89" spans="1:7" x14ac:dyDescent="0.3">
      <c r="A89" s="73" t="s">
        <v>271</v>
      </c>
      <c r="B89" s="131" t="s">
        <v>553</v>
      </c>
      <c r="C89" s="62"/>
      <c r="D89" s="143">
        <v>6000</v>
      </c>
      <c r="E89" s="143">
        <v>1260</v>
      </c>
      <c r="F89" s="125">
        <f t="shared" si="2"/>
        <v>7260</v>
      </c>
      <c r="G89" s="62"/>
    </row>
    <row r="90" spans="1:7" x14ac:dyDescent="0.3">
      <c r="A90" s="73" t="s">
        <v>316</v>
      </c>
      <c r="B90" s="131" t="s">
        <v>595</v>
      </c>
      <c r="C90" s="62"/>
      <c r="D90" s="143">
        <v>199714.38</v>
      </c>
      <c r="E90" s="143">
        <v>0</v>
      </c>
      <c r="F90" s="125">
        <f t="shared" si="2"/>
        <v>199714.38</v>
      </c>
      <c r="G90" s="62"/>
    </row>
  </sheetData>
  <sheetProtection password="E940" sheet="1" objects="1" scenarios="1"/>
  <hyperlinks>
    <hyperlink ref="B39" r:id="rId1" display="https://contrataciondelestado.es/wps/myportal/!ut/p/b1/jdDLDoIwEAXQb_EDyExbWsoSK6UgvhWlG9KFMRofG-P3W4wrE6uzm-Tc3MmAhTYiAhMqJeMp7MBe3eN4cPfj7erO_W5FF-czpbShiPmEITVJIXOmENfCg9YDzlTcVM1crMoCsTR6VG8Ix4KK__L4ZTIM5mv2zn8DnP7XHyj4kd-CDZL-ghcIvegFAj-YmttlD61nSZc1-SIrU4bFMNVIK17zCpe-N4Y1tONPNVsJ4tVcmamRBCXpVQ0Xe9Zap-UpdpHLBoMnEXvRVg!!/dl4/d5/L2dBISEvZ0FBIS9nQSEh/pw/Z7_AVEQAI930GB9F02J5L5J0R2004/act/id=9E0imWdacXQ/p=javax.servlet.include.path_info=QCPjspQCPdetalleQCPMainDetalle.jsp/496587978737/-/"/>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6" sqref="D6"/>
    </sheetView>
  </sheetViews>
  <sheetFormatPr baseColWidth="10" defaultRowHeight="14.4" x14ac:dyDescent="0.3"/>
  <cols>
    <col min="2" max="3" width="26" bestFit="1" customWidth="1"/>
    <col min="4" max="4" width="15.5546875" customWidth="1"/>
    <col min="5" max="5" width="15.33203125" bestFit="1" customWidth="1"/>
    <col min="6" max="6" width="13" customWidth="1"/>
  </cols>
  <sheetData>
    <row r="1" spans="1:6" ht="57" customHeight="1" x14ac:dyDescent="0.5">
      <c r="A1" s="225" t="s">
        <v>707</v>
      </c>
      <c r="B1" s="225"/>
      <c r="C1" s="225"/>
      <c r="D1" s="225"/>
      <c r="E1" s="225"/>
      <c r="F1" s="225"/>
    </row>
    <row r="2" spans="1:6" ht="28.8" x14ac:dyDescent="0.3">
      <c r="A2" s="226"/>
      <c r="B2" s="27" t="s">
        <v>125</v>
      </c>
      <c r="C2" s="27" t="s">
        <v>126</v>
      </c>
      <c r="D2" s="27" t="s">
        <v>128</v>
      </c>
      <c r="E2" s="27" t="s">
        <v>127</v>
      </c>
      <c r="F2" s="27" t="s">
        <v>120</v>
      </c>
    </row>
    <row r="3" spans="1:6" x14ac:dyDescent="0.3">
      <c r="A3" s="227"/>
      <c r="B3" s="12" t="s">
        <v>135</v>
      </c>
      <c r="C3" s="28">
        <f>'Datos NO publicar'!H5</f>
        <v>8</v>
      </c>
      <c r="D3" s="33">
        <f t="shared" ref="D3:D8" si="0">(E3+F3)/($F$9+$E$9)</f>
        <v>1.3080166905614926E-2</v>
      </c>
      <c r="E3" s="30">
        <f>'Datos NO publicar'!J5</f>
        <v>1072093.4100000001</v>
      </c>
      <c r="F3" s="30">
        <f>'Datos NO publicar'!I5</f>
        <v>0</v>
      </c>
    </row>
    <row r="4" spans="1:6" x14ac:dyDescent="0.3">
      <c r="A4" s="227"/>
      <c r="B4" s="12" t="s">
        <v>22</v>
      </c>
      <c r="C4" s="28">
        <f>'Datos NO publicar'!H6</f>
        <v>7</v>
      </c>
      <c r="D4" s="33">
        <f t="shared" si="0"/>
        <v>0.95880442286485756</v>
      </c>
      <c r="E4" s="30">
        <f>'Datos NO publicar'!J6</f>
        <v>78586757.390000001</v>
      </c>
      <c r="F4" s="30">
        <f>'Datos NO publicar'!I6</f>
        <v>0</v>
      </c>
    </row>
    <row r="5" spans="1:6" x14ac:dyDescent="0.3">
      <c r="A5" s="227"/>
      <c r="B5" s="12" t="s">
        <v>40</v>
      </c>
      <c r="C5" s="28">
        <f>'Datos NO publicar'!H7</f>
        <v>34</v>
      </c>
      <c r="D5" s="33">
        <f t="shared" si="0"/>
        <v>7.6944210119667721E-3</v>
      </c>
      <c r="E5" s="30">
        <f>'Datos NO publicar'!J7</f>
        <v>630660</v>
      </c>
      <c r="F5" s="30">
        <f>'Datos NO publicar'!I7</f>
        <v>0</v>
      </c>
    </row>
    <row r="6" spans="1:6" x14ac:dyDescent="0.3">
      <c r="A6" s="227"/>
      <c r="B6" s="64" t="s">
        <v>366</v>
      </c>
      <c r="C6" s="28">
        <f>'Datos NO publicar'!H8</f>
        <v>1</v>
      </c>
      <c r="D6" s="33">
        <f t="shared" si="0"/>
        <v>2.7744130563556337E-4</v>
      </c>
      <c r="E6" s="30">
        <f>'Datos NO publicar'!J8</f>
        <v>22740</v>
      </c>
      <c r="F6" s="30">
        <f>'Datos NO publicar'!I8</f>
        <v>0</v>
      </c>
    </row>
    <row r="7" spans="1:6" x14ac:dyDescent="0.3">
      <c r="A7" s="227"/>
      <c r="B7" s="12" t="s">
        <v>27</v>
      </c>
      <c r="C7" s="28">
        <f>'Datos NO publicar'!H9</f>
        <v>19</v>
      </c>
      <c r="D7" s="33">
        <f t="shared" si="0"/>
        <v>1.6439891808578515E-2</v>
      </c>
      <c r="E7" s="30">
        <f>'Datos NO publicar'!J9</f>
        <v>1347467.49</v>
      </c>
      <c r="F7" s="30">
        <f>'Datos NO publicar'!I9</f>
        <v>0</v>
      </c>
    </row>
    <row r="8" spans="1:6" x14ac:dyDescent="0.3">
      <c r="A8" s="227"/>
      <c r="B8" s="10" t="s">
        <v>141</v>
      </c>
      <c r="C8" s="28">
        <f>'Datos NO publicar'!H10</f>
        <v>20</v>
      </c>
      <c r="D8" s="33">
        <f t="shared" si="0"/>
        <v>3.7036561033467947E-3</v>
      </c>
      <c r="E8" s="30">
        <f>'Datos NO publicar'!J10</f>
        <v>303563.81000000006</v>
      </c>
      <c r="F8" s="30">
        <f>'Datos NO publicar'!I10</f>
        <v>0</v>
      </c>
    </row>
    <row r="9" spans="1:6" x14ac:dyDescent="0.3">
      <c r="A9" s="227"/>
      <c r="B9" s="29" t="s">
        <v>129</v>
      </c>
      <c r="C9" s="29">
        <f>SUM(C3:C8)</f>
        <v>89</v>
      </c>
      <c r="D9" s="31">
        <f>SUM(D3:D8)</f>
        <v>1.0000000000000002</v>
      </c>
      <c r="E9" s="32">
        <f>SUM(E3:E8)</f>
        <v>81963282.099999994</v>
      </c>
      <c r="F9" s="32">
        <f>SUM(F3:F8)</f>
        <v>0</v>
      </c>
    </row>
  </sheetData>
  <sheetProtection password="E940" sheet="1" objects="1" scenarios="1"/>
  <mergeCells count="2">
    <mergeCell ref="A1:F1"/>
    <mergeCell ref="A2:A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3"/>
  <sheetViews>
    <sheetView tabSelected="1" topLeftCell="D1" zoomScaleNormal="100" workbookViewId="0">
      <pane ySplit="1" topLeftCell="A2" activePane="bottomLeft" state="frozen"/>
      <selection pane="bottomLeft" activeCell="D9" sqref="D9"/>
    </sheetView>
  </sheetViews>
  <sheetFormatPr baseColWidth="10" defaultRowHeight="14.4" x14ac:dyDescent="0.3"/>
  <cols>
    <col min="1" max="1" width="24" customWidth="1"/>
    <col min="2" max="2" width="6.77734375" customWidth="1"/>
    <col min="3" max="3" width="14.109375" bestFit="1" customWidth="1"/>
    <col min="4" max="4" width="53.77734375" bestFit="1" customWidth="1"/>
    <col min="5" max="5" width="54.5546875" customWidth="1"/>
    <col min="6" max="6" width="84.33203125" customWidth="1"/>
    <col min="7" max="91" width="11.5546875" style="59"/>
  </cols>
  <sheetData>
    <row r="1" spans="1:91" x14ac:dyDescent="0.3">
      <c r="A1" s="205" t="s">
        <v>130</v>
      </c>
      <c r="B1" s="206" t="s">
        <v>131</v>
      </c>
      <c r="C1" s="206" t="s">
        <v>117</v>
      </c>
      <c r="D1" s="206" t="s">
        <v>0</v>
      </c>
      <c r="E1" s="206" t="s">
        <v>132</v>
      </c>
      <c r="F1" s="207" t="s">
        <v>133</v>
      </c>
    </row>
    <row r="2" spans="1:91" s="52" customFormat="1" ht="82.8" x14ac:dyDescent="0.3">
      <c r="A2" s="200" t="s">
        <v>172</v>
      </c>
      <c r="B2" s="50">
        <v>2024</v>
      </c>
      <c r="C2" s="51" t="s">
        <v>150</v>
      </c>
      <c r="D2" s="53" t="s">
        <v>151</v>
      </c>
      <c r="E2" s="56" t="s">
        <v>189</v>
      </c>
      <c r="F2" s="203" t="s">
        <v>204</v>
      </c>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row>
    <row r="3" spans="1:91" x14ac:dyDescent="0.3">
      <c r="A3" s="201" t="s">
        <v>170</v>
      </c>
      <c r="B3" s="36">
        <v>2024</v>
      </c>
      <c r="C3" s="45" t="s">
        <v>149</v>
      </c>
      <c r="D3" s="47" t="s">
        <v>152</v>
      </c>
      <c r="E3" s="46" t="s">
        <v>179</v>
      </c>
      <c r="F3" s="204" t="s">
        <v>171</v>
      </c>
    </row>
    <row r="4" spans="1:91" s="52" customFormat="1" x14ac:dyDescent="0.3">
      <c r="A4" s="202" t="s">
        <v>170</v>
      </c>
      <c r="B4" s="50">
        <v>2024</v>
      </c>
      <c r="C4" s="51" t="s">
        <v>139</v>
      </c>
      <c r="D4" s="53" t="s">
        <v>153</v>
      </c>
      <c r="E4" s="53" t="s">
        <v>180</v>
      </c>
      <c r="F4" s="203" t="s">
        <v>173</v>
      </c>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row>
    <row r="5" spans="1:91" x14ac:dyDescent="0.3">
      <c r="A5" s="201" t="s">
        <v>170</v>
      </c>
      <c r="B5" s="36">
        <v>2024</v>
      </c>
      <c r="C5" s="45" t="s">
        <v>174</v>
      </c>
      <c r="D5" s="47" t="s">
        <v>154</v>
      </c>
      <c r="E5" s="46" t="s">
        <v>183</v>
      </c>
      <c r="F5" s="204" t="s">
        <v>175</v>
      </c>
    </row>
    <row r="6" spans="1:91" s="52" customFormat="1" ht="27.6" x14ac:dyDescent="0.3">
      <c r="A6" s="202" t="s">
        <v>176</v>
      </c>
      <c r="B6" s="50">
        <v>2024</v>
      </c>
      <c r="C6" s="51" t="s">
        <v>155</v>
      </c>
      <c r="D6" s="53" t="s">
        <v>156</v>
      </c>
      <c r="E6" s="53" t="s">
        <v>181</v>
      </c>
      <c r="F6" s="203" t="s">
        <v>177</v>
      </c>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row>
    <row r="7" spans="1:91" x14ac:dyDescent="0.3">
      <c r="A7" s="201" t="s">
        <v>186</v>
      </c>
      <c r="B7" s="36">
        <v>2024</v>
      </c>
      <c r="C7" s="48" t="s">
        <v>157</v>
      </c>
      <c r="D7" s="49" t="s">
        <v>203</v>
      </c>
      <c r="E7" s="46" t="s">
        <v>191</v>
      </c>
      <c r="F7" s="204" t="s">
        <v>178</v>
      </c>
    </row>
    <row r="8" spans="1:91" s="52" customFormat="1" x14ac:dyDescent="0.3">
      <c r="A8" s="202" t="s">
        <v>185</v>
      </c>
      <c r="B8" s="50">
        <v>2024</v>
      </c>
      <c r="C8" s="51" t="s">
        <v>158</v>
      </c>
      <c r="D8" s="53" t="s">
        <v>159</v>
      </c>
      <c r="E8" s="57" t="s">
        <v>182</v>
      </c>
      <c r="F8" s="203" t="s">
        <v>184</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row>
    <row r="9" spans="1:91" ht="82.8" x14ac:dyDescent="0.3">
      <c r="A9" s="201" t="s">
        <v>187</v>
      </c>
      <c r="B9" s="36">
        <v>2024</v>
      </c>
      <c r="C9" s="55" t="s">
        <v>160</v>
      </c>
      <c r="D9" s="47" t="s">
        <v>161</v>
      </c>
      <c r="E9" s="58" t="s">
        <v>188</v>
      </c>
      <c r="F9" s="204" t="s">
        <v>190</v>
      </c>
    </row>
    <row r="10" spans="1:91" s="52" customFormat="1" x14ac:dyDescent="0.3">
      <c r="A10" s="202" t="s">
        <v>185</v>
      </c>
      <c r="B10" s="50">
        <v>2024</v>
      </c>
      <c r="C10" s="51" t="s">
        <v>162</v>
      </c>
      <c r="D10" s="54" t="s">
        <v>163</v>
      </c>
      <c r="E10" s="57" t="s">
        <v>192</v>
      </c>
      <c r="F10" s="203" t="s">
        <v>193</v>
      </c>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row>
    <row r="11" spans="1:91" ht="41.4" x14ac:dyDescent="0.3">
      <c r="A11" s="201" t="s">
        <v>200</v>
      </c>
      <c r="B11" s="36">
        <v>2024</v>
      </c>
      <c r="C11" s="45" t="s">
        <v>164</v>
      </c>
      <c r="D11" s="47" t="s">
        <v>165</v>
      </c>
      <c r="E11" s="58" t="s">
        <v>201</v>
      </c>
      <c r="F11" s="204" t="s">
        <v>202</v>
      </c>
    </row>
    <row r="12" spans="1:91" s="52" customFormat="1" ht="55.2" x14ac:dyDescent="0.3">
      <c r="A12" s="202" t="s">
        <v>194</v>
      </c>
      <c r="B12" s="50">
        <v>2024</v>
      </c>
      <c r="C12" s="55" t="s">
        <v>166</v>
      </c>
      <c r="D12" s="53" t="s">
        <v>167</v>
      </c>
      <c r="E12" s="53" t="s">
        <v>196</v>
      </c>
      <c r="F12" s="203" t="s">
        <v>195</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row>
    <row r="13" spans="1:91" x14ac:dyDescent="0.3">
      <c r="A13" s="208" t="s">
        <v>199</v>
      </c>
      <c r="B13" s="209">
        <v>2024</v>
      </c>
      <c r="C13" s="210" t="s">
        <v>168</v>
      </c>
      <c r="D13" s="211" t="s">
        <v>169</v>
      </c>
      <c r="E13" s="212" t="s">
        <v>198</v>
      </c>
      <c r="F13" s="213" t="s">
        <v>197</v>
      </c>
    </row>
  </sheetData>
  <sheetProtection password="E940" sheet="1" objects="1" scenarios="1"/>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opLeftCell="B70" workbookViewId="0">
      <selection activeCell="E80" sqref="E80"/>
    </sheetView>
  </sheetViews>
  <sheetFormatPr baseColWidth="10" defaultRowHeight="14.4" x14ac:dyDescent="0.3"/>
  <cols>
    <col min="2" max="2" width="12.109375" bestFit="1" customWidth="1"/>
    <col min="3" max="3" width="22.5546875" customWidth="1"/>
    <col min="4" max="4" width="14" bestFit="1" customWidth="1"/>
    <col min="5" max="5" width="16.6640625" bestFit="1" customWidth="1"/>
    <col min="6" max="6" width="14.33203125" bestFit="1" customWidth="1"/>
    <col min="7" max="7" width="20.33203125" customWidth="1"/>
    <col min="9" max="10" width="15.33203125" bestFit="1" customWidth="1"/>
    <col min="11" max="11" width="14.33203125" bestFit="1" customWidth="1"/>
  </cols>
  <sheetData>
    <row r="1" spans="1:11" ht="22.8" x14ac:dyDescent="0.3">
      <c r="A1" s="17" t="s">
        <v>117</v>
      </c>
      <c r="B1" s="9"/>
      <c r="C1" s="19" t="s">
        <v>1</v>
      </c>
      <c r="D1" s="22" t="s">
        <v>118</v>
      </c>
      <c r="E1" s="21" t="s">
        <v>119</v>
      </c>
      <c r="F1" s="23" t="s">
        <v>15</v>
      </c>
      <c r="G1" s="1"/>
      <c r="H1" s="1"/>
      <c r="I1" s="1"/>
      <c r="J1" s="1"/>
      <c r="K1" s="1"/>
    </row>
    <row r="2" spans="1:11" ht="21" customHeight="1" x14ac:dyDescent="0.3">
      <c r="A2" s="17"/>
      <c r="B2" s="18"/>
      <c r="C2" s="20"/>
      <c r="D2" s="22">
        <f>SUM(D3:D76)</f>
        <v>0</v>
      </c>
      <c r="E2" s="37">
        <f>SUM(E3:E100)</f>
        <v>81963282.099999994</v>
      </c>
      <c r="F2" s="37">
        <f>SUM(F3:F76)</f>
        <v>933381.08</v>
      </c>
      <c r="G2" s="1"/>
      <c r="H2" s="1"/>
      <c r="I2" s="1"/>
      <c r="J2" s="1"/>
      <c r="K2" s="1"/>
    </row>
    <row r="3" spans="1:11" x14ac:dyDescent="0.3">
      <c r="A3" s="2" t="s">
        <v>33</v>
      </c>
      <c r="B3" s="89" t="s">
        <v>205</v>
      </c>
      <c r="C3" s="215" t="s">
        <v>354</v>
      </c>
      <c r="D3" s="91"/>
      <c r="E3" s="184">
        <v>44000</v>
      </c>
      <c r="F3" s="185">
        <v>9240</v>
      </c>
      <c r="G3" s="10"/>
      <c r="H3" s="1"/>
      <c r="I3" s="1"/>
      <c r="J3" s="1"/>
      <c r="K3" s="1"/>
    </row>
    <row r="4" spans="1:11" x14ac:dyDescent="0.3">
      <c r="A4" s="2" t="s">
        <v>34</v>
      </c>
      <c r="B4" s="65" t="s">
        <v>207</v>
      </c>
      <c r="C4" s="66" t="s">
        <v>354</v>
      </c>
      <c r="D4" s="60"/>
      <c r="E4" s="82">
        <v>43200</v>
      </c>
      <c r="F4" s="82">
        <v>9072</v>
      </c>
      <c r="G4" s="10"/>
      <c r="H4" s="11"/>
      <c r="I4" s="15" t="s">
        <v>120</v>
      </c>
      <c r="J4" s="15" t="s">
        <v>121</v>
      </c>
      <c r="K4" s="15" t="s">
        <v>15</v>
      </c>
    </row>
    <row r="5" spans="1:11" x14ac:dyDescent="0.3">
      <c r="A5" s="2" t="s">
        <v>35</v>
      </c>
      <c r="B5" s="89" t="s">
        <v>209</v>
      </c>
      <c r="C5" s="215" t="s">
        <v>40</v>
      </c>
      <c r="D5" s="91"/>
      <c r="E5" s="90">
        <v>43350</v>
      </c>
      <c r="F5" s="90">
        <v>9103.5</v>
      </c>
      <c r="G5" s="34" t="s">
        <v>356</v>
      </c>
      <c r="H5" s="12">
        <f>COUNTIF($C$3:$C$100,G5)</f>
        <v>8</v>
      </c>
      <c r="I5" s="13">
        <f>SUMIF($C$4:$C$100,G5,$D$4:$D$100)</f>
        <v>0</v>
      </c>
      <c r="J5" s="14">
        <f>SUMIF($C$3:$C$100,G5,$E$3:$E$100)</f>
        <v>1072093.4100000001</v>
      </c>
      <c r="K5" s="14">
        <f>SUMIF($C$3:$C$100,G5,$F$3:$F$100)</f>
        <v>81916.94</v>
      </c>
    </row>
    <row r="6" spans="1:11" x14ac:dyDescent="0.3">
      <c r="A6" s="2" t="s">
        <v>36</v>
      </c>
      <c r="B6" s="65" t="s">
        <v>211</v>
      </c>
      <c r="C6" s="66" t="s">
        <v>22</v>
      </c>
      <c r="D6" s="60"/>
      <c r="E6" s="82">
        <v>200000</v>
      </c>
      <c r="F6" s="82">
        <v>42000</v>
      </c>
      <c r="G6" s="12" t="s">
        <v>22</v>
      </c>
      <c r="H6" s="12">
        <f t="shared" ref="H6:H8" si="0">COUNTIF($C$3:$C$100,G6)</f>
        <v>7</v>
      </c>
      <c r="I6" s="13">
        <f t="shared" ref="I6:I8" si="1">SUMIF($C$4:$C$100,G6,$D$4:$D$100)</f>
        <v>0</v>
      </c>
      <c r="J6" s="14">
        <f t="shared" ref="J6:J8" si="2">SUMIF($C$3:$C$100,G6,$E$3:$E$100)</f>
        <v>78586757.390000001</v>
      </c>
      <c r="K6" s="14">
        <f t="shared" ref="K6:K8" si="3">SUMIF($C$3:$C$100,G6,$F$3:$F$100)</f>
        <v>8318031.330000001</v>
      </c>
    </row>
    <row r="7" spans="1:11" x14ac:dyDescent="0.3">
      <c r="A7" s="2" t="s">
        <v>116</v>
      </c>
      <c r="B7" s="216" t="s">
        <v>213</v>
      </c>
      <c r="C7" s="214" t="s">
        <v>356</v>
      </c>
      <c r="D7" s="91"/>
      <c r="E7" s="191">
        <v>39527.160000000003</v>
      </c>
      <c r="F7" s="191">
        <v>8300.7000000000007</v>
      </c>
      <c r="G7" s="12" t="s">
        <v>40</v>
      </c>
      <c r="H7" s="12">
        <f t="shared" si="0"/>
        <v>34</v>
      </c>
      <c r="I7" s="13">
        <f t="shared" si="1"/>
        <v>0</v>
      </c>
      <c r="J7" s="14">
        <f t="shared" si="2"/>
        <v>630660</v>
      </c>
      <c r="K7" s="14">
        <f t="shared" si="3"/>
        <v>128628</v>
      </c>
    </row>
    <row r="8" spans="1:11" x14ac:dyDescent="0.3">
      <c r="A8" s="2" t="s">
        <v>37</v>
      </c>
      <c r="B8" s="65" t="s">
        <v>215</v>
      </c>
      <c r="C8" s="66" t="s">
        <v>356</v>
      </c>
      <c r="D8" s="60"/>
      <c r="E8" s="82">
        <v>271180</v>
      </c>
      <c r="F8" s="82">
        <v>0</v>
      </c>
      <c r="G8" s="8" t="s">
        <v>366</v>
      </c>
      <c r="H8" s="12">
        <f t="shared" si="0"/>
        <v>1</v>
      </c>
      <c r="I8" s="13">
        <f t="shared" si="1"/>
        <v>0</v>
      </c>
      <c r="J8" s="14">
        <f t="shared" si="2"/>
        <v>22740</v>
      </c>
      <c r="K8" s="14">
        <f t="shared" si="3"/>
        <v>4775.3999999999996</v>
      </c>
    </row>
    <row r="9" spans="1:11" x14ac:dyDescent="0.3">
      <c r="A9" s="2" t="s">
        <v>38</v>
      </c>
      <c r="B9" s="89" t="s">
        <v>217</v>
      </c>
      <c r="C9" s="214" t="s">
        <v>40</v>
      </c>
      <c r="D9" s="91"/>
      <c r="E9" s="192">
        <v>23700</v>
      </c>
      <c r="F9" s="192">
        <v>4977</v>
      </c>
      <c r="G9" s="12" t="s">
        <v>354</v>
      </c>
      <c r="H9" s="12">
        <f>COUNTIF($C$3:$C$100,G9)</f>
        <v>19</v>
      </c>
      <c r="I9" s="13">
        <f>SUMIF($C$4:$C$100,G9,$D$4:$D$100)</f>
        <v>0</v>
      </c>
      <c r="J9" s="14">
        <f>SUMIF($C$3:$C$100,G9,$E$3:$E$100)</f>
        <v>1347467.49</v>
      </c>
      <c r="K9" s="14">
        <f>SUMIF($C$3:$C$100,G9,$F$3:$F$100)</f>
        <v>277514.75000000006</v>
      </c>
    </row>
    <row r="10" spans="1:11" ht="22.8" x14ac:dyDescent="0.3">
      <c r="A10" s="3" t="s">
        <v>51</v>
      </c>
      <c r="B10" s="65" t="s">
        <v>219</v>
      </c>
      <c r="C10" s="66" t="s">
        <v>354</v>
      </c>
      <c r="D10" s="60"/>
      <c r="E10" s="82">
        <v>9413.24</v>
      </c>
      <c r="F10" s="82">
        <v>1976.78</v>
      </c>
      <c r="G10" s="35" t="s">
        <v>360</v>
      </c>
      <c r="H10" s="12">
        <f>COUNTIF($C$3:$C$100,G10)</f>
        <v>20</v>
      </c>
      <c r="I10" s="13">
        <f>SUMIF($C$4:$C$100,G10,$D$4:$D$100)</f>
        <v>0</v>
      </c>
      <c r="J10" s="14">
        <f>SUMIF($C$3:$C$100,G10,$E$3:$E$100)</f>
        <v>303563.81000000006</v>
      </c>
      <c r="K10" s="14">
        <f>SUMIF($C$3:$C$100,G10,$F$3:$F$100)</f>
        <v>54739.95</v>
      </c>
    </row>
    <row r="11" spans="1:11" x14ac:dyDescent="0.3">
      <c r="A11" s="5" t="s">
        <v>52</v>
      </c>
      <c r="B11" s="89" t="s">
        <v>221</v>
      </c>
      <c r="C11" s="215" t="s">
        <v>354</v>
      </c>
      <c r="D11" s="91"/>
      <c r="E11" s="90">
        <v>19369.55</v>
      </c>
      <c r="F11" s="90">
        <v>1774.45</v>
      </c>
      <c r="G11" s="15" t="s">
        <v>122</v>
      </c>
      <c r="H11" s="15">
        <f>SUM(H5:H10)</f>
        <v>89</v>
      </c>
      <c r="I11" s="16">
        <f>SUM(I5:I10)</f>
        <v>0</v>
      </c>
      <c r="J11" s="16">
        <f>SUM(J5:J10)</f>
        <v>81963282.099999994</v>
      </c>
      <c r="K11" s="16">
        <f>SUM(K5:K10)</f>
        <v>8865606.370000001</v>
      </c>
    </row>
    <row r="12" spans="1:11" x14ac:dyDescent="0.3">
      <c r="A12" s="3" t="s">
        <v>53</v>
      </c>
      <c r="B12" s="65" t="s">
        <v>223</v>
      </c>
      <c r="C12" s="66" t="s">
        <v>22</v>
      </c>
      <c r="D12" s="60"/>
      <c r="E12" s="82">
        <v>171400</v>
      </c>
      <c r="F12" s="82">
        <v>17140</v>
      </c>
      <c r="G12" s="1"/>
      <c r="H12" s="1"/>
      <c r="I12" s="1"/>
      <c r="J12" s="1"/>
      <c r="K12" s="1"/>
    </row>
    <row r="13" spans="1:11" x14ac:dyDescent="0.3">
      <c r="A13" s="3" t="s">
        <v>54</v>
      </c>
      <c r="B13" s="89" t="s">
        <v>225</v>
      </c>
      <c r="C13" s="215" t="s">
        <v>354</v>
      </c>
      <c r="D13" s="91"/>
      <c r="E13" s="90">
        <v>61827.27</v>
      </c>
      <c r="F13" s="90">
        <v>12983.73</v>
      </c>
      <c r="G13" s="1"/>
      <c r="H13" s="1"/>
      <c r="I13" s="1"/>
      <c r="J13" s="1"/>
      <c r="K13" s="1"/>
    </row>
    <row r="14" spans="1:11" x14ac:dyDescent="0.3">
      <c r="A14" s="3" t="s">
        <v>55</v>
      </c>
      <c r="B14" s="65" t="s">
        <v>227</v>
      </c>
      <c r="C14" s="66" t="s">
        <v>354</v>
      </c>
      <c r="D14" s="60"/>
      <c r="E14" s="82">
        <v>93157.79</v>
      </c>
      <c r="F14" s="82">
        <v>19563.14</v>
      </c>
      <c r="G14" s="1"/>
      <c r="H14" s="1"/>
      <c r="I14" s="1"/>
      <c r="J14" s="1"/>
      <c r="K14" s="1"/>
    </row>
    <row r="15" spans="1:11" x14ac:dyDescent="0.3">
      <c r="A15" s="5" t="s">
        <v>56</v>
      </c>
      <c r="B15" s="89" t="s">
        <v>229</v>
      </c>
      <c r="C15" s="215" t="s">
        <v>356</v>
      </c>
      <c r="D15" s="91"/>
      <c r="E15" s="190">
        <v>151964.4</v>
      </c>
      <c r="F15" s="90">
        <v>15196.44</v>
      </c>
      <c r="G15" s="1"/>
      <c r="H15" s="1"/>
      <c r="I15" s="1"/>
      <c r="J15" s="1"/>
      <c r="K15" s="1"/>
    </row>
    <row r="16" spans="1:11" x14ac:dyDescent="0.3">
      <c r="A16" s="3" t="s">
        <v>57</v>
      </c>
      <c r="B16" s="65" t="s">
        <v>231</v>
      </c>
      <c r="C16" s="66" t="s">
        <v>354</v>
      </c>
      <c r="D16" s="60"/>
      <c r="E16" s="82">
        <v>34712.550000000003</v>
      </c>
      <c r="F16" s="82">
        <v>7289.64</v>
      </c>
      <c r="G16" s="1"/>
      <c r="H16" s="1"/>
      <c r="I16" s="1"/>
      <c r="J16" s="1"/>
      <c r="K16" s="1"/>
    </row>
    <row r="17" spans="1:11" x14ac:dyDescent="0.3">
      <c r="A17" s="5" t="s">
        <v>58</v>
      </c>
      <c r="B17" s="89" t="s">
        <v>233</v>
      </c>
      <c r="C17" s="215" t="s">
        <v>354</v>
      </c>
      <c r="D17" s="91"/>
      <c r="E17" s="90">
        <v>118938.96</v>
      </c>
      <c r="F17" s="90">
        <v>24977.18</v>
      </c>
      <c r="G17" s="1"/>
      <c r="H17" s="1"/>
      <c r="I17" s="1"/>
      <c r="J17" s="1"/>
      <c r="K17" s="1"/>
    </row>
    <row r="18" spans="1:11" ht="22.8" x14ac:dyDescent="0.3">
      <c r="A18" s="3" t="s">
        <v>59</v>
      </c>
      <c r="B18" s="65" t="s">
        <v>235</v>
      </c>
      <c r="C18" s="66" t="s">
        <v>360</v>
      </c>
      <c r="D18" s="60"/>
      <c r="E18" s="82">
        <v>26462.01</v>
      </c>
      <c r="F18" s="82">
        <v>5557.02</v>
      </c>
      <c r="G18" s="1"/>
      <c r="H18" s="1"/>
      <c r="I18" s="1"/>
      <c r="J18" s="1"/>
      <c r="K18" s="1"/>
    </row>
    <row r="19" spans="1:11" x14ac:dyDescent="0.3">
      <c r="A19" s="5" t="s">
        <v>60</v>
      </c>
      <c r="B19" s="217" t="s">
        <v>708</v>
      </c>
      <c r="C19" s="218" t="s">
        <v>354</v>
      </c>
      <c r="D19" s="186"/>
      <c r="E19" s="187">
        <v>33906.699999999997</v>
      </c>
      <c r="F19" s="187">
        <v>7120.41</v>
      </c>
      <c r="G19" s="1"/>
      <c r="H19" s="1"/>
      <c r="I19" s="1"/>
      <c r="J19" s="1"/>
      <c r="K19" s="1"/>
    </row>
    <row r="20" spans="1:11" ht="22.8" x14ac:dyDescent="0.3">
      <c r="A20" s="3" t="s">
        <v>61</v>
      </c>
      <c r="B20" s="65" t="s">
        <v>237</v>
      </c>
      <c r="C20" s="66" t="s">
        <v>360</v>
      </c>
      <c r="D20" s="60"/>
      <c r="E20" s="82">
        <v>5900.4</v>
      </c>
      <c r="F20" s="82">
        <v>1239.08</v>
      </c>
      <c r="G20" s="1"/>
      <c r="H20" s="1"/>
      <c r="I20" s="1"/>
      <c r="J20" s="1"/>
      <c r="K20" s="1"/>
    </row>
    <row r="21" spans="1:11" x14ac:dyDescent="0.3">
      <c r="A21" s="5" t="s">
        <v>62</v>
      </c>
      <c r="B21" s="89" t="s">
        <v>239</v>
      </c>
      <c r="C21" s="215" t="s">
        <v>40</v>
      </c>
      <c r="D21" s="91"/>
      <c r="E21" s="90">
        <v>96000</v>
      </c>
      <c r="F21" s="90">
        <v>20160</v>
      </c>
      <c r="G21" s="1"/>
      <c r="H21" s="1"/>
      <c r="I21" s="1"/>
      <c r="J21" s="1"/>
      <c r="K21" s="1"/>
    </row>
    <row r="22" spans="1:11" x14ac:dyDescent="0.3">
      <c r="A22" s="6" t="s">
        <v>63</v>
      </c>
      <c r="B22" s="65" t="s">
        <v>241</v>
      </c>
      <c r="C22" s="66" t="s">
        <v>40</v>
      </c>
      <c r="D22" s="60"/>
      <c r="E22" s="82">
        <v>31000</v>
      </c>
      <c r="F22" s="82">
        <v>6510</v>
      </c>
      <c r="G22" s="1"/>
      <c r="H22" s="1"/>
      <c r="I22" s="1"/>
      <c r="J22" s="26"/>
      <c r="K22" s="26"/>
    </row>
    <row r="23" spans="1:11" x14ac:dyDescent="0.3">
      <c r="A23" s="7" t="s">
        <v>64</v>
      </c>
      <c r="B23" s="89" t="s">
        <v>243</v>
      </c>
      <c r="C23" s="215" t="s">
        <v>40</v>
      </c>
      <c r="D23" s="91"/>
      <c r="E23" s="90">
        <v>15000</v>
      </c>
      <c r="F23" s="90">
        <v>3150</v>
      </c>
      <c r="G23" s="1"/>
      <c r="H23" s="1"/>
      <c r="I23" s="1"/>
      <c r="J23" s="26"/>
      <c r="K23" s="26"/>
    </row>
    <row r="24" spans="1:11" x14ac:dyDescent="0.3">
      <c r="A24" s="6" t="s">
        <v>65</v>
      </c>
      <c r="B24" s="65" t="s">
        <v>245</v>
      </c>
      <c r="C24" s="66" t="s">
        <v>40</v>
      </c>
      <c r="D24" s="60"/>
      <c r="E24" s="82">
        <v>85000</v>
      </c>
      <c r="F24" s="82">
        <v>17850</v>
      </c>
      <c r="G24" s="1"/>
      <c r="H24" s="1"/>
      <c r="I24" s="1"/>
      <c r="J24" s="26"/>
      <c r="K24" s="26"/>
    </row>
    <row r="25" spans="1:11" x14ac:dyDescent="0.3">
      <c r="A25" s="5" t="s">
        <v>66</v>
      </c>
      <c r="B25" s="89" t="s">
        <v>247</v>
      </c>
      <c r="C25" s="215" t="s">
        <v>40</v>
      </c>
      <c r="D25" s="183"/>
      <c r="E25" s="90">
        <v>99900</v>
      </c>
      <c r="F25" s="90">
        <v>20979</v>
      </c>
      <c r="G25" s="1"/>
      <c r="H25" s="1"/>
      <c r="I25" s="1"/>
      <c r="J25" s="1"/>
      <c r="K25" s="1"/>
    </row>
    <row r="26" spans="1:11" ht="22.8" x14ac:dyDescent="0.3">
      <c r="A26" s="3" t="s">
        <v>67</v>
      </c>
      <c r="B26" s="65" t="s">
        <v>248</v>
      </c>
      <c r="C26" s="66" t="s">
        <v>360</v>
      </c>
      <c r="D26" s="60"/>
      <c r="E26" s="82">
        <v>8397.68</v>
      </c>
      <c r="F26" s="82">
        <v>1763.51</v>
      </c>
      <c r="G26" s="1"/>
      <c r="H26" s="1"/>
      <c r="I26" s="1"/>
      <c r="J26" s="1"/>
      <c r="K26" s="1"/>
    </row>
    <row r="27" spans="1:11" x14ac:dyDescent="0.3">
      <c r="A27" s="5" t="s">
        <v>68</v>
      </c>
      <c r="B27" s="89" t="s">
        <v>250</v>
      </c>
      <c r="C27" s="215" t="s">
        <v>40</v>
      </c>
      <c r="D27" s="91"/>
      <c r="E27" s="90">
        <v>36000</v>
      </c>
      <c r="F27" s="90">
        <v>7560</v>
      </c>
      <c r="G27" s="1"/>
      <c r="H27" s="1"/>
      <c r="I27" s="1"/>
      <c r="J27" s="1"/>
      <c r="K27" s="1"/>
    </row>
    <row r="28" spans="1:11" x14ac:dyDescent="0.3">
      <c r="A28" s="3" t="s">
        <v>69</v>
      </c>
      <c r="B28" s="65" t="s">
        <v>251</v>
      </c>
      <c r="C28" s="66" t="s">
        <v>40</v>
      </c>
      <c r="D28" s="60"/>
      <c r="E28" s="82">
        <v>6500</v>
      </c>
      <c r="F28" s="82">
        <v>1365</v>
      </c>
      <c r="G28" s="1"/>
      <c r="H28" s="1"/>
      <c r="I28" s="1"/>
      <c r="J28" s="26"/>
      <c r="K28" s="26"/>
    </row>
    <row r="29" spans="1:11" x14ac:dyDescent="0.3">
      <c r="A29" s="7" t="s">
        <v>70</v>
      </c>
      <c r="B29" s="89" t="s">
        <v>252</v>
      </c>
      <c r="C29" s="215" t="s">
        <v>40</v>
      </c>
      <c r="D29" s="91"/>
      <c r="E29" s="90">
        <v>3770</v>
      </c>
      <c r="F29" s="90">
        <v>791.7</v>
      </c>
      <c r="G29" s="1"/>
      <c r="H29" s="1"/>
      <c r="I29" s="1"/>
      <c r="J29" s="1"/>
      <c r="K29" s="1"/>
    </row>
    <row r="30" spans="1:11" x14ac:dyDescent="0.3">
      <c r="A30" s="3" t="s">
        <v>71</v>
      </c>
      <c r="B30" s="65" t="s">
        <v>253</v>
      </c>
      <c r="C30" s="66" t="s">
        <v>40</v>
      </c>
      <c r="D30" s="60"/>
      <c r="E30" s="82">
        <v>600</v>
      </c>
      <c r="F30" s="82">
        <v>126</v>
      </c>
      <c r="G30" s="1"/>
      <c r="H30" s="1"/>
      <c r="I30" s="1"/>
      <c r="J30" s="1"/>
      <c r="K30" s="1"/>
    </row>
    <row r="31" spans="1:11" x14ac:dyDescent="0.3">
      <c r="A31" s="5" t="s">
        <v>72</v>
      </c>
      <c r="B31" s="219" t="s">
        <v>254</v>
      </c>
      <c r="C31" s="215" t="s">
        <v>40</v>
      </c>
      <c r="D31" s="188"/>
      <c r="E31" s="189">
        <v>27000</v>
      </c>
      <c r="F31" s="189">
        <v>5670</v>
      </c>
      <c r="G31" s="1"/>
      <c r="H31" s="1"/>
      <c r="I31" s="1"/>
      <c r="J31" s="1"/>
      <c r="K31" s="1"/>
    </row>
    <row r="32" spans="1:11" x14ac:dyDescent="0.3">
      <c r="A32" s="3" t="s">
        <v>73</v>
      </c>
      <c r="B32" s="68" t="s">
        <v>255</v>
      </c>
      <c r="C32" s="66" t="s">
        <v>40</v>
      </c>
      <c r="D32" s="60"/>
      <c r="E32" s="82">
        <v>5800</v>
      </c>
      <c r="F32" s="82">
        <v>1218</v>
      </c>
      <c r="G32" s="1"/>
      <c r="H32" s="1"/>
      <c r="I32" s="1"/>
      <c r="J32" s="1"/>
      <c r="K32" s="1"/>
    </row>
    <row r="33" spans="1:11" x14ac:dyDescent="0.3">
      <c r="A33" s="5" t="s">
        <v>74</v>
      </c>
      <c r="B33" s="219" t="s">
        <v>257</v>
      </c>
      <c r="C33" s="215" t="s">
        <v>40</v>
      </c>
      <c r="D33" s="91"/>
      <c r="E33" s="90">
        <v>1500</v>
      </c>
      <c r="F33" s="90">
        <v>315</v>
      </c>
      <c r="G33" s="1"/>
      <c r="H33" s="1"/>
      <c r="I33" s="1"/>
      <c r="J33" s="1"/>
      <c r="K33" s="1"/>
    </row>
    <row r="34" spans="1:11" x14ac:dyDescent="0.3">
      <c r="A34" s="3" t="s">
        <v>75</v>
      </c>
      <c r="B34" s="65" t="s">
        <v>259</v>
      </c>
      <c r="C34" s="66" t="s">
        <v>40</v>
      </c>
      <c r="D34" s="60"/>
      <c r="E34" s="82">
        <v>1700</v>
      </c>
      <c r="F34" s="82">
        <v>357</v>
      </c>
      <c r="G34" s="1"/>
      <c r="H34" s="1"/>
      <c r="I34" s="1"/>
      <c r="J34" s="1"/>
      <c r="K34" s="1"/>
    </row>
    <row r="35" spans="1:11" x14ac:dyDescent="0.3">
      <c r="A35" s="5" t="s">
        <v>76</v>
      </c>
      <c r="B35" s="219" t="s">
        <v>261</v>
      </c>
      <c r="C35" s="215" t="s">
        <v>40</v>
      </c>
      <c r="D35" s="91"/>
      <c r="E35" s="90">
        <v>8600</v>
      </c>
      <c r="F35" s="90">
        <v>1806</v>
      </c>
      <c r="G35" s="1"/>
      <c r="H35" s="1"/>
      <c r="I35" s="1"/>
      <c r="J35" s="26"/>
      <c r="K35" s="26"/>
    </row>
    <row r="36" spans="1:11" x14ac:dyDescent="0.3">
      <c r="A36" s="6" t="s">
        <v>77</v>
      </c>
      <c r="B36" s="68" t="s">
        <v>263</v>
      </c>
      <c r="C36" s="66" t="s">
        <v>40</v>
      </c>
      <c r="D36" s="60"/>
      <c r="E36" s="82">
        <v>6500</v>
      </c>
      <c r="F36" s="82">
        <v>1365</v>
      </c>
      <c r="G36" s="1"/>
      <c r="H36" s="1"/>
      <c r="I36" s="1"/>
      <c r="J36" s="1"/>
      <c r="K36" s="1"/>
    </row>
    <row r="37" spans="1:11" x14ac:dyDescent="0.3">
      <c r="A37" s="5" t="s">
        <v>78</v>
      </c>
      <c r="B37" s="89" t="s">
        <v>265</v>
      </c>
      <c r="C37" s="215" t="s">
        <v>40</v>
      </c>
      <c r="D37" s="91"/>
      <c r="E37" s="90">
        <v>2500</v>
      </c>
      <c r="F37" s="90">
        <v>525</v>
      </c>
      <c r="G37" s="1"/>
      <c r="H37" s="1"/>
      <c r="I37" s="1"/>
      <c r="J37" s="1"/>
      <c r="K37" s="1"/>
    </row>
    <row r="38" spans="1:11" x14ac:dyDescent="0.3">
      <c r="A38" s="3" t="s">
        <v>79</v>
      </c>
      <c r="B38" s="65" t="s">
        <v>267</v>
      </c>
      <c r="C38" s="66" t="s">
        <v>40</v>
      </c>
      <c r="D38" s="60"/>
      <c r="E38" s="82">
        <v>15000</v>
      </c>
      <c r="F38" s="82">
        <v>3150</v>
      </c>
    </row>
    <row r="39" spans="1:11" x14ac:dyDescent="0.3">
      <c r="A39" s="5" t="s">
        <v>80</v>
      </c>
      <c r="B39" s="89" t="s">
        <v>269</v>
      </c>
      <c r="C39" s="215" t="s">
        <v>40</v>
      </c>
      <c r="D39" s="91"/>
      <c r="E39" s="90">
        <v>500</v>
      </c>
      <c r="F39" s="90">
        <v>105</v>
      </c>
    </row>
    <row r="40" spans="1:11" x14ac:dyDescent="0.3">
      <c r="A40" s="3" t="s">
        <v>81</v>
      </c>
      <c r="B40" s="65" t="s">
        <v>271</v>
      </c>
      <c r="C40" s="66" t="s">
        <v>40</v>
      </c>
      <c r="D40" s="61"/>
      <c r="E40" s="82">
        <v>6000</v>
      </c>
      <c r="F40" s="82">
        <v>1260</v>
      </c>
    </row>
    <row r="41" spans="1:11" x14ac:dyDescent="0.3">
      <c r="A41" s="5" t="s">
        <v>82</v>
      </c>
      <c r="B41" s="89" t="s">
        <v>272</v>
      </c>
      <c r="C41" s="215" t="s">
        <v>40</v>
      </c>
      <c r="D41" s="91"/>
      <c r="E41" s="90">
        <v>8100</v>
      </c>
      <c r="F41" s="90">
        <v>1701</v>
      </c>
    </row>
    <row r="42" spans="1:11" x14ac:dyDescent="0.3">
      <c r="A42" s="3" t="s">
        <v>83</v>
      </c>
      <c r="B42" s="65" t="s">
        <v>273</v>
      </c>
      <c r="C42" s="66" t="s">
        <v>40</v>
      </c>
      <c r="D42" s="60"/>
      <c r="E42" s="118">
        <v>13700</v>
      </c>
      <c r="F42" s="119">
        <v>2877</v>
      </c>
    </row>
    <row r="43" spans="1:11" x14ac:dyDescent="0.3">
      <c r="A43" s="5" t="s">
        <v>84</v>
      </c>
      <c r="B43" s="89" t="s">
        <v>274</v>
      </c>
      <c r="C43" s="215" t="s">
        <v>40</v>
      </c>
      <c r="D43" s="183"/>
      <c r="E43" s="90">
        <v>5000</v>
      </c>
      <c r="F43" s="90">
        <v>1050</v>
      </c>
    </row>
    <row r="44" spans="1:11" x14ac:dyDescent="0.3">
      <c r="A44" s="3" t="s">
        <v>85</v>
      </c>
      <c r="B44" s="65" t="s">
        <v>275</v>
      </c>
      <c r="C44" s="66" t="s">
        <v>40</v>
      </c>
      <c r="D44" s="61"/>
      <c r="E44" s="82">
        <v>7300</v>
      </c>
      <c r="F44" s="82">
        <v>1533</v>
      </c>
    </row>
    <row r="45" spans="1:11" x14ac:dyDescent="0.3">
      <c r="A45" s="5" t="s">
        <v>86</v>
      </c>
      <c r="B45" s="89" t="s">
        <v>276</v>
      </c>
      <c r="C45" s="215" t="s">
        <v>40</v>
      </c>
      <c r="D45" s="183"/>
      <c r="E45" s="90">
        <v>9200</v>
      </c>
      <c r="F45" s="90">
        <v>1932</v>
      </c>
    </row>
    <row r="46" spans="1:11" x14ac:dyDescent="0.3">
      <c r="A46" s="3" t="s">
        <v>87</v>
      </c>
      <c r="B46" s="68" t="s">
        <v>277</v>
      </c>
      <c r="C46" s="66" t="s">
        <v>40</v>
      </c>
      <c r="D46" s="69"/>
      <c r="E46" s="83">
        <v>11000</v>
      </c>
      <c r="F46" s="83">
        <v>0</v>
      </c>
    </row>
    <row r="47" spans="1:11" x14ac:dyDescent="0.3">
      <c r="A47" s="5" t="s">
        <v>88</v>
      </c>
      <c r="B47" s="89" t="s">
        <v>278</v>
      </c>
      <c r="C47" s="215" t="s">
        <v>40</v>
      </c>
      <c r="D47" s="183"/>
      <c r="E47" s="90">
        <v>7000</v>
      </c>
      <c r="F47" s="90">
        <v>0</v>
      </c>
    </row>
    <row r="48" spans="1:11" x14ac:dyDescent="0.3">
      <c r="A48" s="3" t="s">
        <v>89</v>
      </c>
      <c r="B48" s="65" t="s">
        <v>279</v>
      </c>
      <c r="C48" s="66" t="s">
        <v>354</v>
      </c>
      <c r="D48" s="60"/>
      <c r="E48" s="82">
        <v>25200</v>
      </c>
      <c r="F48" s="82">
        <v>5292</v>
      </c>
    </row>
    <row r="49" spans="1:6" x14ac:dyDescent="0.3">
      <c r="A49" s="5" t="s">
        <v>90</v>
      </c>
      <c r="B49" s="89" t="s">
        <v>281</v>
      </c>
      <c r="C49" s="215" t="s">
        <v>354</v>
      </c>
      <c r="D49" s="91"/>
      <c r="E49" s="90">
        <v>12000</v>
      </c>
      <c r="F49" s="90">
        <v>2520</v>
      </c>
    </row>
    <row r="50" spans="1:6" x14ac:dyDescent="0.3">
      <c r="A50" s="3" t="s">
        <v>91</v>
      </c>
      <c r="B50" s="65" t="s">
        <v>283</v>
      </c>
      <c r="C50" s="66" t="s">
        <v>354</v>
      </c>
      <c r="D50" s="60"/>
      <c r="E50" s="82">
        <v>4000</v>
      </c>
      <c r="F50" s="82">
        <v>840</v>
      </c>
    </row>
    <row r="51" spans="1:6" ht="22.8" x14ac:dyDescent="0.3">
      <c r="A51" s="5" t="s">
        <v>92</v>
      </c>
      <c r="B51" s="89" t="s">
        <v>285</v>
      </c>
      <c r="C51" s="215" t="s">
        <v>360</v>
      </c>
      <c r="D51" s="91"/>
      <c r="E51" s="90">
        <v>10999.8</v>
      </c>
      <c r="F51" s="90">
        <v>2309.96</v>
      </c>
    </row>
    <row r="52" spans="1:6" ht="22.8" x14ac:dyDescent="0.3">
      <c r="A52" s="3" t="s">
        <v>93</v>
      </c>
      <c r="B52" s="65" t="s">
        <v>287</v>
      </c>
      <c r="C52" s="66" t="s">
        <v>360</v>
      </c>
      <c r="D52" s="60"/>
      <c r="E52" s="82">
        <v>26743.74</v>
      </c>
      <c r="F52" s="82">
        <v>5616.18</v>
      </c>
    </row>
    <row r="53" spans="1:6" x14ac:dyDescent="0.3">
      <c r="A53" s="5" t="s">
        <v>94</v>
      </c>
      <c r="B53" s="89" t="s">
        <v>289</v>
      </c>
      <c r="C53" s="215" t="s">
        <v>354</v>
      </c>
      <c r="D53" s="91"/>
      <c r="E53" s="90">
        <v>582389.62</v>
      </c>
      <c r="F53" s="90">
        <v>122301.82</v>
      </c>
    </row>
    <row r="54" spans="1:6" x14ac:dyDescent="0.3">
      <c r="A54" s="3" t="s">
        <v>95</v>
      </c>
      <c r="B54" s="65" t="s">
        <v>724</v>
      </c>
      <c r="C54" s="66" t="s">
        <v>356</v>
      </c>
      <c r="D54" s="60"/>
      <c r="E54" s="82">
        <v>119742</v>
      </c>
      <c r="F54" s="82">
        <v>0</v>
      </c>
    </row>
    <row r="55" spans="1:6" ht="22.8" x14ac:dyDescent="0.3">
      <c r="A55" s="5" t="s">
        <v>96</v>
      </c>
      <c r="B55" s="89" t="s">
        <v>291</v>
      </c>
      <c r="C55" s="215" t="s">
        <v>360</v>
      </c>
      <c r="D55" s="91"/>
      <c r="E55" s="90">
        <v>17088</v>
      </c>
      <c r="F55" s="90">
        <v>3588.48</v>
      </c>
    </row>
    <row r="56" spans="1:6" x14ac:dyDescent="0.3">
      <c r="A56" s="3" t="s">
        <v>97</v>
      </c>
      <c r="B56" s="65" t="s">
        <v>293</v>
      </c>
      <c r="C56" s="66" t="s">
        <v>40</v>
      </c>
      <c r="D56" s="60"/>
      <c r="E56" s="82">
        <v>6600</v>
      </c>
      <c r="F56" s="82">
        <v>1386</v>
      </c>
    </row>
    <row r="57" spans="1:6" x14ac:dyDescent="0.3">
      <c r="A57" s="5" t="s">
        <v>98</v>
      </c>
      <c r="B57" s="89" t="s">
        <v>294</v>
      </c>
      <c r="C57" s="91" t="s">
        <v>40</v>
      </c>
      <c r="D57" s="91"/>
      <c r="E57" s="90">
        <v>22000</v>
      </c>
      <c r="F57" s="90">
        <v>4620</v>
      </c>
    </row>
    <row r="58" spans="1:6" ht="22.8" x14ac:dyDescent="0.3">
      <c r="A58" s="3" t="s">
        <v>99</v>
      </c>
      <c r="B58" s="65" t="s">
        <v>296</v>
      </c>
      <c r="C58" s="66" t="s">
        <v>360</v>
      </c>
      <c r="D58" s="60"/>
      <c r="E58" s="82">
        <v>26040</v>
      </c>
      <c r="F58" s="82">
        <v>5468.4</v>
      </c>
    </row>
    <row r="59" spans="1:6" ht="22.8" x14ac:dyDescent="0.3">
      <c r="A59" s="5" t="s">
        <v>100</v>
      </c>
      <c r="B59" s="89" t="s">
        <v>298</v>
      </c>
      <c r="C59" s="215" t="s">
        <v>360</v>
      </c>
      <c r="D59" s="91"/>
      <c r="E59" s="90">
        <v>23381.52</v>
      </c>
      <c r="F59" s="90">
        <v>0</v>
      </c>
    </row>
    <row r="60" spans="1:6" x14ac:dyDescent="0.3">
      <c r="A60" s="4" t="s">
        <v>101</v>
      </c>
      <c r="B60" s="65" t="s">
        <v>300</v>
      </c>
      <c r="C60" s="66" t="s">
        <v>22</v>
      </c>
      <c r="D60" s="60"/>
      <c r="E60" s="82">
        <v>1541155.19</v>
      </c>
      <c r="F60" s="82">
        <v>323642.59000000003</v>
      </c>
    </row>
    <row r="61" spans="1:6" x14ac:dyDescent="0.3">
      <c r="A61" s="5" t="s">
        <v>102</v>
      </c>
      <c r="B61" s="89" t="s">
        <v>302</v>
      </c>
      <c r="C61" s="215" t="s">
        <v>22</v>
      </c>
      <c r="D61" s="91"/>
      <c r="E61" s="90">
        <v>333710.02</v>
      </c>
      <c r="F61" s="90">
        <v>70079.100000000006</v>
      </c>
    </row>
    <row r="62" spans="1:6" x14ac:dyDescent="0.3">
      <c r="A62" s="6" t="s">
        <v>103</v>
      </c>
      <c r="B62" s="70" t="s">
        <v>304</v>
      </c>
      <c r="C62" s="72" t="s">
        <v>40</v>
      </c>
      <c r="D62" s="71"/>
      <c r="E62" s="84">
        <v>3000</v>
      </c>
      <c r="F62" s="85">
        <v>600</v>
      </c>
    </row>
    <row r="63" spans="1:6" x14ac:dyDescent="0.3">
      <c r="A63" s="5" t="s">
        <v>124</v>
      </c>
      <c r="B63" s="89" t="s">
        <v>305</v>
      </c>
      <c r="C63" s="215" t="s">
        <v>40</v>
      </c>
      <c r="D63" s="91"/>
      <c r="E63" s="90">
        <v>6580</v>
      </c>
      <c r="F63" s="90">
        <v>1381.8</v>
      </c>
    </row>
    <row r="64" spans="1:6" x14ac:dyDescent="0.3">
      <c r="A64" s="25" t="s">
        <v>123</v>
      </c>
      <c r="B64" s="65" t="s">
        <v>306</v>
      </c>
      <c r="C64" s="66" t="s">
        <v>356</v>
      </c>
      <c r="D64" s="60"/>
      <c r="E64" s="82">
        <v>69971.149999999994</v>
      </c>
      <c r="F64" s="82">
        <v>12220.99</v>
      </c>
    </row>
    <row r="65" spans="1:6" ht="22.8" x14ac:dyDescent="0.3">
      <c r="A65" s="3" t="s">
        <v>104</v>
      </c>
      <c r="B65" s="89" t="s">
        <v>308</v>
      </c>
      <c r="C65" s="215" t="s">
        <v>360</v>
      </c>
      <c r="D65" s="91"/>
      <c r="E65" s="90">
        <v>11850</v>
      </c>
      <c r="F65" s="90">
        <v>2488.5</v>
      </c>
    </row>
    <row r="66" spans="1:6" ht="22.8" x14ac:dyDescent="0.3">
      <c r="A66" s="5" t="s">
        <v>105</v>
      </c>
      <c r="B66" s="65" t="s">
        <v>310</v>
      </c>
      <c r="C66" s="66" t="s">
        <v>360</v>
      </c>
      <c r="D66" s="61"/>
      <c r="E66" s="82">
        <v>44625</v>
      </c>
      <c r="F66" s="82">
        <v>9371.25</v>
      </c>
    </row>
    <row r="67" spans="1:6" x14ac:dyDescent="0.3">
      <c r="A67" s="6" t="s">
        <v>106</v>
      </c>
      <c r="B67" s="89" t="s">
        <v>312</v>
      </c>
      <c r="C67" s="215" t="s">
        <v>354</v>
      </c>
      <c r="D67" s="91"/>
      <c r="E67" s="90">
        <v>69552.7</v>
      </c>
      <c r="F67" s="90">
        <v>14606.07</v>
      </c>
    </row>
    <row r="68" spans="1:6" x14ac:dyDescent="0.3">
      <c r="A68" s="5" t="s">
        <v>107</v>
      </c>
      <c r="B68" s="65" t="s">
        <v>314</v>
      </c>
      <c r="C68" s="66" t="s">
        <v>354</v>
      </c>
      <c r="D68" s="60"/>
      <c r="E68" s="82">
        <v>15255.54</v>
      </c>
      <c r="F68" s="82">
        <v>3203.66</v>
      </c>
    </row>
    <row r="69" spans="1:6" x14ac:dyDescent="0.3">
      <c r="A69" s="3" t="s">
        <v>108</v>
      </c>
      <c r="B69" s="89" t="s">
        <v>316</v>
      </c>
      <c r="C69" s="215" t="s">
        <v>356</v>
      </c>
      <c r="D69" s="91"/>
      <c r="E69" s="90">
        <v>199714.38</v>
      </c>
      <c r="F69" s="90">
        <v>0</v>
      </c>
    </row>
    <row r="70" spans="1:6" x14ac:dyDescent="0.3">
      <c r="A70" s="5" t="s">
        <v>109</v>
      </c>
      <c r="B70" s="65" t="s">
        <v>318</v>
      </c>
      <c r="C70" s="66" t="s">
        <v>354</v>
      </c>
      <c r="D70" s="60"/>
      <c r="E70" s="86">
        <v>28729.759999999998</v>
      </c>
      <c r="F70" s="87">
        <v>2872.98</v>
      </c>
    </row>
    <row r="71" spans="1:6" x14ac:dyDescent="0.3">
      <c r="A71" s="3" t="s">
        <v>110</v>
      </c>
      <c r="B71" s="89" t="s">
        <v>320</v>
      </c>
      <c r="C71" s="215" t="s">
        <v>40</v>
      </c>
      <c r="D71" s="91"/>
      <c r="E71" s="90">
        <v>6500</v>
      </c>
      <c r="F71" s="90">
        <v>1365</v>
      </c>
    </row>
    <row r="72" spans="1:6" x14ac:dyDescent="0.3">
      <c r="A72" s="5" t="s">
        <v>111</v>
      </c>
      <c r="B72" s="65" t="s">
        <v>322</v>
      </c>
      <c r="C72" s="66" t="s">
        <v>40</v>
      </c>
      <c r="D72" s="60"/>
      <c r="E72" s="82">
        <v>8760</v>
      </c>
      <c r="F72" s="82">
        <v>1839</v>
      </c>
    </row>
    <row r="73" spans="1:6" x14ac:dyDescent="0.3">
      <c r="A73" s="3" t="s">
        <v>112</v>
      </c>
      <c r="B73" s="89" t="s">
        <v>324</v>
      </c>
      <c r="C73" s="215" t="s">
        <v>366</v>
      </c>
      <c r="D73" s="91"/>
      <c r="E73" s="90">
        <v>22740</v>
      </c>
      <c r="F73" s="90">
        <v>4775.3999999999996</v>
      </c>
    </row>
    <row r="74" spans="1:6" x14ac:dyDescent="0.3">
      <c r="A74" s="5" t="s">
        <v>113</v>
      </c>
      <c r="B74" s="65" t="s">
        <v>326</v>
      </c>
      <c r="C74" s="66" t="s">
        <v>354</v>
      </c>
      <c r="D74" s="60"/>
      <c r="E74" s="82">
        <v>69013.56</v>
      </c>
      <c r="F74" s="82">
        <v>14492.84</v>
      </c>
    </row>
    <row r="75" spans="1:6" ht="22.8" x14ac:dyDescent="0.3">
      <c r="A75" s="3" t="s">
        <v>114</v>
      </c>
      <c r="B75" s="89" t="s">
        <v>328</v>
      </c>
      <c r="C75" s="215" t="s">
        <v>360</v>
      </c>
      <c r="D75" s="91"/>
      <c r="E75" s="90">
        <v>37257.32</v>
      </c>
      <c r="F75" s="90">
        <v>3725.73</v>
      </c>
    </row>
    <row r="76" spans="1:6" x14ac:dyDescent="0.3">
      <c r="A76" s="24" t="s">
        <v>115</v>
      </c>
      <c r="B76" s="65" t="s">
        <v>330</v>
      </c>
      <c r="C76" s="66" t="s">
        <v>354</v>
      </c>
      <c r="D76" s="60"/>
      <c r="E76" s="82">
        <v>48300.25</v>
      </c>
      <c r="F76" s="82">
        <v>10143.049999999999</v>
      </c>
    </row>
    <row r="77" spans="1:6" ht="22.8" x14ac:dyDescent="0.3">
      <c r="B77" s="89" t="s">
        <v>729</v>
      </c>
      <c r="C77" s="218" t="s">
        <v>360</v>
      </c>
      <c r="D77" s="186"/>
      <c r="E77" s="187">
        <v>3267.91</v>
      </c>
      <c r="F77" s="187">
        <v>686.26</v>
      </c>
    </row>
    <row r="78" spans="1:6" ht="22.8" x14ac:dyDescent="0.3">
      <c r="B78" s="65" t="s">
        <v>731</v>
      </c>
      <c r="C78" s="220" t="s">
        <v>360</v>
      </c>
      <c r="D78" s="93"/>
      <c r="E78" s="92">
        <v>2900</v>
      </c>
      <c r="F78" s="92">
        <v>609</v>
      </c>
    </row>
    <row r="79" spans="1:6" ht="22.8" x14ac:dyDescent="0.3">
      <c r="B79" s="89" t="s">
        <v>733</v>
      </c>
      <c r="C79" s="218" t="s">
        <v>360</v>
      </c>
      <c r="D79" s="186"/>
      <c r="E79" s="187">
        <v>3519.92</v>
      </c>
      <c r="F79" s="187">
        <v>739.18</v>
      </c>
    </row>
    <row r="80" spans="1:6" ht="22.8" x14ac:dyDescent="0.3">
      <c r="B80" s="65" t="s">
        <v>332</v>
      </c>
      <c r="C80" s="66" t="s">
        <v>360</v>
      </c>
      <c r="D80" s="61"/>
      <c r="E80" s="82">
        <v>12830.57</v>
      </c>
      <c r="F80" s="82">
        <v>2694.42</v>
      </c>
    </row>
    <row r="81" spans="2:6" ht="22.8" x14ac:dyDescent="0.3">
      <c r="B81" s="89" t="s">
        <v>334</v>
      </c>
      <c r="C81" s="215" t="s">
        <v>360</v>
      </c>
      <c r="D81" s="91"/>
      <c r="E81" s="90">
        <v>13000.16</v>
      </c>
      <c r="F81" s="90">
        <v>2730.03</v>
      </c>
    </row>
    <row r="82" spans="2:6" ht="22.8" x14ac:dyDescent="0.3">
      <c r="B82" s="65" t="s">
        <v>336</v>
      </c>
      <c r="C82" s="66" t="s">
        <v>360</v>
      </c>
      <c r="D82" s="60"/>
      <c r="E82" s="82">
        <v>11142.31</v>
      </c>
      <c r="F82" s="82">
        <v>2339.88</v>
      </c>
    </row>
    <row r="83" spans="2:6" ht="22.8" x14ac:dyDescent="0.3">
      <c r="B83" s="89" t="s">
        <v>338</v>
      </c>
      <c r="C83" s="215" t="s">
        <v>360</v>
      </c>
      <c r="D83" s="91"/>
      <c r="E83" s="90">
        <v>14709</v>
      </c>
      <c r="F83" s="90">
        <v>3088.89</v>
      </c>
    </row>
    <row r="84" spans="2:6" ht="22.8" x14ac:dyDescent="0.3">
      <c r="B84" s="65" t="s">
        <v>340</v>
      </c>
      <c r="C84" s="66" t="s">
        <v>360</v>
      </c>
      <c r="D84" s="60"/>
      <c r="E84" s="82">
        <v>1611.57</v>
      </c>
      <c r="F84" s="82">
        <v>338.43</v>
      </c>
    </row>
    <row r="85" spans="2:6" ht="22.8" x14ac:dyDescent="0.3">
      <c r="B85" s="89" t="s">
        <v>342</v>
      </c>
      <c r="C85" s="214" t="s">
        <v>360</v>
      </c>
      <c r="D85" s="91"/>
      <c r="E85" s="90">
        <v>1836.9</v>
      </c>
      <c r="F85" s="90">
        <v>385.75</v>
      </c>
    </row>
    <row r="86" spans="2:6" x14ac:dyDescent="0.3">
      <c r="B86" s="65" t="s">
        <v>343</v>
      </c>
      <c r="C86" s="66" t="s">
        <v>354</v>
      </c>
      <c r="D86" s="60"/>
      <c r="E86" s="82">
        <v>34500</v>
      </c>
      <c r="F86" s="82">
        <v>7245</v>
      </c>
    </row>
    <row r="87" spans="2:6" x14ac:dyDescent="0.3">
      <c r="B87" s="89" t="s">
        <v>345</v>
      </c>
      <c r="C87" s="215" t="s">
        <v>22</v>
      </c>
      <c r="D87" s="91"/>
      <c r="E87" s="90">
        <v>73395357.840000004</v>
      </c>
      <c r="F87" s="90">
        <v>7545007.6900000004</v>
      </c>
    </row>
    <row r="88" spans="2:6" x14ac:dyDescent="0.3">
      <c r="B88" s="65" t="s">
        <v>347</v>
      </c>
      <c r="C88" s="66" t="s">
        <v>22</v>
      </c>
      <c r="D88" s="60"/>
      <c r="E88" s="82">
        <v>2753357.51</v>
      </c>
      <c r="F88" s="82">
        <v>279888.82</v>
      </c>
    </row>
    <row r="89" spans="2:6" x14ac:dyDescent="0.3">
      <c r="B89" s="89" t="s">
        <v>348</v>
      </c>
      <c r="C89" s="215" t="s">
        <v>22</v>
      </c>
      <c r="D89" s="91"/>
      <c r="E89" s="90">
        <v>191776.83</v>
      </c>
      <c r="F89" s="90">
        <v>40273.129999999997</v>
      </c>
    </row>
    <row r="90" spans="2:6" x14ac:dyDescent="0.3">
      <c r="B90" s="65" t="s">
        <v>350</v>
      </c>
      <c r="C90" s="66" t="s">
        <v>356</v>
      </c>
      <c r="D90" s="60"/>
      <c r="E90" s="82">
        <v>124500</v>
      </c>
      <c r="F90" s="82">
        <v>26145</v>
      </c>
    </row>
    <row r="91" spans="2:6" x14ac:dyDescent="0.3">
      <c r="B91" s="221" t="s">
        <v>352</v>
      </c>
      <c r="C91" s="222" t="s">
        <v>356</v>
      </c>
      <c r="D91" s="223"/>
      <c r="E91" s="224">
        <v>95494.32</v>
      </c>
      <c r="F91" s="224">
        <v>20053.810000000001</v>
      </c>
    </row>
    <row r="92" spans="2:6" x14ac:dyDescent="0.3">
      <c r="B92" s="38"/>
      <c r="C92" s="40"/>
      <c r="D92" s="41"/>
      <c r="E92" s="42"/>
      <c r="F92" s="42"/>
    </row>
    <row r="93" spans="2:6" x14ac:dyDescent="0.3">
      <c r="B93" s="43"/>
      <c r="C93" s="39"/>
      <c r="E93" s="44"/>
      <c r="F93" s="44"/>
    </row>
  </sheetData>
  <sheetProtection password="E940" sheet="1" objects="1" scenarios="1"/>
  <dataValidations count="3">
    <dataValidation type="list" showInputMessage="1" showErrorMessage="1" sqref="C58:C93 C3:C56">
      <formula1>Procedimiento2012</formula1>
    </dataValidation>
    <dataValidation showDropDown="1" showInputMessage="1" showErrorMessage="1" sqref="G10"/>
    <dataValidation showInputMessage="1" showErrorMessage="1" sqref="G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'[3]Lista desplegable 2012'!#REF!</xm:f>
          </x14:formula1>
          <xm:sqref>C5:C9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Contratos</vt:lpstr>
      <vt:lpstr>adjudicatarios</vt:lpstr>
      <vt:lpstr>procedimiento</vt:lpstr>
      <vt:lpstr>Modificaciones</vt:lpstr>
      <vt:lpstr>Datos NO publicar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palvarezg</dc:creator>
  <cp:lastModifiedBy>Pedro Álvarez González</cp:lastModifiedBy>
  <dcterms:created xsi:type="dcterms:W3CDTF">2020-01-29T10:37:44Z</dcterms:created>
  <dcterms:modified xsi:type="dcterms:W3CDTF">2025-01-28T08:09:41Z</dcterms:modified>
</cp:coreProperties>
</file>